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8\1.8.2\1.8.2.2 Ayuntamientos\"/>
    </mc:Choice>
  </mc:AlternateContent>
  <xr:revisionPtr revIDLastSave="0" documentId="13_ncr:1_{6A110315-2B94-4A3C-BB4E-1B2D82CFD32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2-10" sheetId="15" r:id="rId1"/>
  </sheets>
  <definedNames>
    <definedName name="_xlnm.Print_Area" localSheetId="0">'1.8.2-10'!$A$1:$D$21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5" l="1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E8" i="15" l="1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</calcChain>
</file>

<file path=xl/sharedStrings.xml><?xml version="1.0" encoding="utf-8"?>
<sst xmlns="http://schemas.openxmlformats.org/spreadsheetml/2006/main" count="22" uniqueCount="21">
  <si>
    <t>%</t>
  </si>
  <si>
    <t xml:space="preserve"> II. Impuestos Indirectos  </t>
  </si>
  <si>
    <t xml:space="preserve"> III. Tasas y Otros Ingresos  </t>
  </si>
  <si>
    <t xml:space="preserve"> IV. Transferencias Corrientes  </t>
  </si>
  <si>
    <t xml:space="preserve"> V. Ingresos Patrimoniales  </t>
  </si>
  <si>
    <t xml:space="preserve"> VI. Enajenación de Inversiones Reales  </t>
  </si>
  <si>
    <t xml:space="preserve"> VII. Transferencias de capital  </t>
  </si>
  <si>
    <t xml:space="preserve"> VIII. Activos Financieros  </t>
  </si>
  <si>
    <t xml:space="preserve"> IX. Pasivos Financieros  </t>
  </si>
  <si>
    <t xml:space="preserve"> I. Impuestos Directos  </t>
  </si>
  <si>
    <t xml:space="preserve">  Total Ingresos corrientes  </t>
  </si>
  <si>
    <t xml:space="preserve">  Total Operaciones de Capital </t>
  </si>
  <si>
    <t xml:space="preserve">  Total Ingresos no Financieros </t>
  </si>
  <si>
    <t xml:space="preserve">  Total Ingresos Financieros  </t>
  </si>
  <si>
    <t xml:space="preserve">  Total Ayuntamientos</t>
  </si>
  <si>
    <t>Cuadro 1.8.2-10</t>
  </si>
  <si>
    <t xml:space="preserve"> Derechos reconocidos netos  (millones de euros)</t>
  </si>
  <si>
    <t>Fuente:  Ministerio de Hacienda y Función Pública.</t>
  </si>
  <si>
    <t>CES. Informe de Situación Económica y Social de Castilla y León en 2022</t>
  </si>
  <si>
    <t>Liquidación de los Presupuestos Consolidados de los ayuntamientos de Castilla y León, 2020-2021</t>
  </si>
  <si>
    <t>% var.20-21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</si>
</sst>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Myriad Pro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0" borderId="0"/>
    <xf numFmtId="0" fontId="7" fillId="0" borderId="0"/>
  </cellStyleXfs>
  <cellXfs count="22">
    <xf numFmtId="0" fontId="0" fillId="0" borderId="0" xfId="0"/>
    <xf numFmtId="0" fontId="4" fillId="0" borderId="0" xfId="0" applyFont="1"/>
    <xf numFmtId="0" fontId="1" fillId="0" borderId="0" xfId="0" applyFont="1"/>
    <xf numFmtId="4" fontId="6" fillId="3" borderId="0" xfId="2" applyNumberFormat="1" applyFont="1" applyAlignment="1">
      <alignment horizontal="justify" vertical="center"/>
    </xf>
    <xf numFmtId="0" fontId="2" fillId="2" borderId="0" xfId="1"/>
    <xf numFmtId="0" fontId="6" fillId="3" borderId="0" xfId="2" applyFont="1"/>
    <xf numFmtId="0" fontId="6" fillId="0" borderId="0" xfId="0" applyFont="1" applyAlignment="1">
      <alignment horizontal="justify"/>
    </xf>
    <xf numFmtId="4" fontId="1" fillId="5" borderId="0" xfId="0" applyNumberFormat="1" applyFont="1" applyFill="1" applyAlignment="1">
      <alignment horizontal="justify" vertical="center"/>
    </xf>
    <xf numFmtId="4" fontId="1" fillId="4" borderId="0" xfId="3" applyNumberFormat="1" applyAlignment="1">
      <alignment horizontal="justify" vertical="center"/>
    </xf>
    <xf numFmtId="0" fontId="5" fillId="2" borderId="0" xfId="1" applyFont="1"/>
    <xf numFmtId="0" fontId="5" fillId="2" borderId="0" xfId="1" applyFont="1" applyAlignment="1">
      <alignment horizontal="right" vertical="center" indent="2"/>
    </xf>
    <xf numFmtId="0" fontId="5" fillId="2" borderId="0" xfId="1" applyFont="1" applyAlignment="1">
      <alignment horizontal="center" vertical="center" wrapText="1"/>
    </xf>
    <xf numFmtId="164" fontId="6" fillId="3" borderId="0" xfId="2" applyNumberFormat="1" applyFont="1" applyAlignment="1">
      <alignment horizontal="right" vertical="center"/>
    </xf>
    <xf numFmtId="164" fontId="1" fillId="4" borderId="0" xfId="3" applyNumberFormat="1" applyAlignment="1">
      <alignment horizontal="right" vertical="center"/>
    </xf>
    <xf numFmtId="164" fontId="1" fillId="5" borderId="0" xfId="0" applyNumberFormat="1" applyFont="1" applyFill="1" applyAlignment="1">
      <alignment horizontal="right" vertical="center"/>
    </xf>
    <xf numFmtId="165" fontId="1" fillId="0" borderId="0" xfId="0" applyNumberFormat="1" applyFont="1"/>
    <xf numFmtId="164" fontId="1" fillId="5" borderId="0" xfId="0" applyNumberFormat="1" applyFont="1" applyFill="1" applyAlignment="1">
      <alignment horizontal="right" vertical="center" indent="2"/>
    </xf>
    <xf numFmtId="164" fontId="1" fillId="4" borderId="0" xfId="3" applyNumberFormat="1" applyAlignment="1">
      <alignment horizontal="right" vertical="center" indent="2"/>
    </xf>
    <xf numFmtId="164" fontId="6" fillId="3" borderId="0" xfId="2" applyNumberFormat="1" applyFont="1" applyAlignment="1">
      <alignment horizontal="right" vertical="center" indent="2"/>
    </xf>
    <xf numFmtId="4" fontId="1" fillId="5" borderId="0" xfId="0" applyNumberFormat="1" applyFont="1" applyFill="1" applyAlignment="1">
      <alignment horizontal="right" vertical="center" indent="1"/>
    </xf>
    <xf numFmtId="4" fontId="1" fillId="4" borderId="0" xfId="3" applyNumberFormat="1" applyAlignment="1">
      <alignment horizontal="right" vertical="center" indent="1"/>
    </xf>
    <xf numFmtId="4" fontId="6" fillId="3" borderId="0" xfId="2" applyNumberFormat="1" applyFont="1" applyAlignment="1">
      <alignment horizontal="right" vertical="center" indent="1"/>
    </xf>
  </cellXfs>
  <cellStyles count="6">
    <cellStyle name="20% - Énfasis1" xfId="3" builtinId="30"/>
    <cellStyle name="40% - Énfasis1" xfId="2" builtinId="31"/>
    <cellStyle name="Énfasis1" xfId="1" builtinId="29"/>
    <cellStyle name="Normal" xfId="0" builtinId="0"/>
    <cellStyle name="Normal 2" xfId="4" xr:uid="{00000000-0005-0000-0000-000004000000}"/>
    <cellStyle name="Normal 3" xfId="5" xr:uid="{65F1797D-65C1-4C82-BD2F-D4DC51474CCD}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bottom" textRotation="0" wrapText="0" relative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bottom" textRotation="0" wrapText="0" relativeIndent="0" justifyLastLine="0" shrinkToFit="0" readingOrder="0"/>
    </dxf>
  </dxfs>
  <tableStyles count="1" defaultTableStyle="TableStyleMedium9" defaultPivotStyle="PivotStyleLight16">
    <tableStyle name="Invisible" pivot="0" table="0" count="0" xr9:uid="{4F7D15DC-5B84-4073-A65A-0FF4FF42EE2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F41204-536A-4320-9BFE-2F2EE99DEE03}" name="Tabla132" displayName="Tabla132" ref="A8:F21" headerRowCount="0" totalsRowShown="0" headerRowDxfId="15" dataDxfId="13" headerRowBorderDxfId="14" tableBorderDxfId="12">
  <tableColumns count="6">
    <tableColumn id="1" xr3:uid="{9E84F38B-A67D-4109-BE78-A80841010FD2}" name="Columna1" headerRowDxfId="11" dataDxfId="10"/>
    <tableColumn id="8" xr3:uid="{C406C079-1284-4DAD-97A6-180DCD1F144D}" name="Columna8" headerRowDxfId="9" dataDxfId="8" dataCellStyle="20% - Énfasis1"/>
    <tableColumn id="11" xr3:uid="{77261764-EC4D-4DE3-9442-E6804488BBB0}" name="Columna11" headerRowDxfId="7" dataDxfId="6" dataCellStyle="20% - Énfasis1">
      <calculatedColumnFormula>(Tabla132[[#This Row],[Columna8]]*100)/B$21</calculatedColumnFormula>
    </tableColumn>
    <tableColumn id="3" xr3:uid="{7686983D-9F4F-4E15-BE6F-2DD66051046E}" name="Columna3" headerRowDxfId="5" dataDxfId="4" dataCellStyle="20% - Énfasis1"/>
    <tableColumn id="2" xr3:uid="{2CB16A9A-9E9C-4FD4-9270-7A525E4EB0B5}" name="Columna2" headerRowDxfId="3" dataDxfId="2" dataCellStyle="20% - Énfasis1">
      <calculatedColumnFormula>(Tabla132[[#This Row],[Columna3]]*100)/D$21</calculatedColumnFormula>
    </tableColumn>
    <tableColumn id="16" xr3:uid="{5FFAD061-D51C-424C-8043-D158E445D86E}" name="Columna16" headerRowDxfId="1" dataDxfId="0" dataCellStyle="20% - Énfasis1">
      <calculatedColumnFormula>(Tabla132[[#This Row],[Columna3]]*100/Tabla132[[#This Row],[Columna8]])-100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40229-9B18-4A83-B285-69D6C6B1AD27}">
  <sheetPr>
    <pageSetUpPr fitToPage="1"/>
  </sheetPr>
  <dimension ref="A1:F25"/>
  <sheetViews>
    <sheetView tabSelected="1" workbookViewId="0">
      <selection activeCell="L14" sqref="L14"/>
    </sheetView>
  </sheetViews>
  <sheetFormatPr baseColWidth="10" defaultRowHeight="15" x14ac:dyDescent="0.25"/>
  <cols>
    <col min="1" max="1" width="36.5703125" style="2" customWidth="1"/>
    <col min="2" max="2" width="10.5703125" style="2" customWidth="1"/>
    <col min="3" max="3" width="8.85546875" style="2" customWidth="1"/>
    <col min="4" max="4" width="10.7109375" style="2" customWidth="1"/>
    <col min="5" max="5" width="8.7109375" style="2" customWidth="1"/>
    <col min="6" max="6" width="11.85546875" style="2" customWidth="1"/>
  </cols>
  <sheetData>
    <row r="1" spans="1:6" s="1" customFormat="1" x14ac:dyDescent="0.25">
      <c r="A1" s="9" t="s">
        <v>18</v>
      </c>
      <c r="B1" s="4"/>
      <c r="C1" s="4"/>
      <c r="D1" s="4"/>
      <c r="E1" s="4"/>
      <c r="F1" s="4"/>
    </row>
    <row r="2" spans="1:6" s="1" customFormat="1" x14ac:dyDescent="0.25">
      <c r="A2" s="2"/>
      <c r="B2" s="2"/>
      <c r="C2" s="2"/>
      <c r="D2" s="2"/>
      <c r="E2" s="2"/>
      <c r="F2" s="2"/>
    </row>
    <row r="3" spans="1:6" s="1" customFormat="1" x14ac:dyDescent="0.25">
      <c r="A3" s="5" t="s">
        <v>15</v>
      </c>
      <c r="B3" s="5"/>
      <c r="C3" s="5"/>
      <c r="D3" s="5"/>
      <c r="E3" s="5"/>
      <c r="F3" s="5"/>
    </row>
    <row r="4" spans="1:6" s="1" customFormat="1" x14ac:dyDescent="0.25">
      <c r="A4" s="5" t="s">
        <v>19</v>
      </c>
      <c r="B4" s="5"/>
      <c r="C4" s="5"/>
      <c r="D4" s="5"/>
      <c r="E4" s="5"/>
      <c r="F4" s="5"/>
    </row>
    <row r="5" spans="1:6" s="1" customFormat="1" x14ac:dyDescent="0.25">
      <c r="A5" s="5" t="s">
        <v>16</v>
      </c>
      <c r="B5" s="5"/>
      <c r="C5" s="5"/>
      <c r="D5" s="5"/>
      <c r="E5" s="5"/>
      <c r="F5" s="5"/>
    </row>
    <row r="6" spans="1:6" s="1" customFormat="1" x14ac:dyDescent="0.25">
      <c r="A6" s="6"/>
      <c r="B6" s="2"/>
      <c r="C6" s="2"/>
      <c r="D6" s="2"/>
      <c r="E6" s="2"/>
      <c r="F6" s="2"/>
    </row>
    <row r="7" spans="1:6" s="1" customFormat="1" ht="30" customHeight="1" x14ac:dyDescent="0.25">
      <c r="A7" s="2"/>
      <c r="B7" s="10">
        <v>2020</v>
      </c>
      <c r="C7" s="10" t="s">
        <v>0</v>
      </c>
      <c r="D7" s="10">
        <v>2021</v>
      </c>
      <c r="E7" s="10" t="s">
        <v>0</v>
      </c>
      <c r="F7" s="11" t="s">
        <v>20</v>
      </c>
    </row>
    <row r="8" spans="1:6" s="1" customFormat="1" ht="16.5" customHeight="1" x14ac:dyDescent="0.25">
      <c r="A8" s="7" t="s">
        <v>9</v>
      </c>
      <c r="B8" s="19">
        <v>978.63933859999997</v>
      </c>
      <c r="C8" s="14">
        <f>(Tabla132[[#This Row],[Columna8]]*100)/B$21</f>
        <v>39.591758888744046</v>
      </c>
      <c r="D8" s="19">
        <v>986.41189612000005</v>
      </c>
      <c r="E8" s="14">
        <f>(Tabla132[[#This Row],[Columna3]]*100)/D$21</f>
        <v>37.513871858630544</v>
      </c>
      <c r="F8" s="16">
        <f>(Tabla132[[#This Row],[Columna3]]*100/Tabla132[[#This Row],[Columna8]])-100</f>
        <v>0.7942208343187076</v>
      </c>
    </row>
    <row r="9" spans="1:6" s="1" customFormat="1" x14ac:dyDescent="0.25">
      <c r="A9" s="7" t="s">
        <v>1</v>
      </c>
      <c r="B9" s="19">
        <v>71.783425619999988</v>
      </c>
      <c r="C9" s="14">
        <f>(Tabla132[[#This Row],[Columna8]]*100)/B$21</f>
        <v>2.904064824760491</v>
      </c>
      <c r="D9" s="19">
        <v>78.056933579999992</v>
      </c>
      <c r="E9" s="14">
        <f>(Tabla132[[#This Row],[Columna3]]*100)/D$21</f>
        <v>2.968554835475675</v>
      </c>
      <c r="F9" s="16">
        <f>(Tabla132[[#This Row],[Columna3]]*100/Tabla132[[#This Row],[Columna8]])-100</f>
        <v>8.7394937004122397</v>
      </c>
    </row>
    <row r="10" spans="1:6" s="1" customFormat="1" x14ac:dyDescent="0.25">
      <c r="A10" s="7" t="s">
        <v>2</v>
      </c>
      <c r="B10" s="19">
        <v>381.22989896000001</v>
      </c>
      <c r="C10" s="14">
        <f>(Tabla132[[#This Row],[Columna8]]*100)/B$21</f>
        <v>15.423007890114848</v>
      </c>
      <c r="D10" s="19">
        <v>437.10717018000003</v>
      </c>
      <c r="E10" s="14">
        <f>(Tabla132[[#This Row],[Columna3]]*100)/D$21</f>
        <v>16.62346372252826</v>
      </c>
      <c r="F10" s="16">
        <f>(Tabla132[[#This Row],[Columna3]]*100/Tabla132[[#This Row],[Columna8]])-100</f>
        <v>14.657106216598933</v>
      </c>
    </row>
    <row r="11" spans="1:6" s="1" customFormat="1" x14ac:dyDescent="0.25">
      <c r="A11" s="7" t="s">
        <v>3</v>
      </c>
      <c r="B11" s="19">
        <v>743.32631327000001</v>
      </c>
      <c r="C11" s="14">
        <f>(Tabla132[[#This Row],[Columna8]]*100)/B$21</f>
        <v>30.071952975797601</v>
      </c>
      <c r="D11" s="19">
        <v>712.06839422000007</v>
      </c>
      <c r="E11" s="14">
        <f>(Tabla132[[#This Row],[Columna3]]*100)/D$21</f>
        <v>27.080413973535705</v>
      </c>
      <c r="F11" s="16">
        <f>(Tabla132[[#This Row],[Columna3]]*100/Tabla132[[#This Row],[Columna8]])-100</f>
        <v>-4.2051409309717371</v>
      </c>
    </row>
    <row r="12" spans="1:6" s="1" customFormat="1" x14ac:dyDescent="0.25">
      <c r="A12" s="7" t="s">
        <v>4</v>
      </c>
      <c r="B12" s="19">
        <v>92.820429440000012</v>
      </c>
      <c r="C12" s="14">
        <f>(Tabla132[[#This Row],[Columna8]]*100)/B$21</f>
        <v>3.755136256422464</v>
      </c>
      <c r="D12" s="19">
        <v>100.29512873</v>
      </c>
      <c r="E12" s="14">
        <f>(Tabla132[[#This Row],[Columna3]]*100)/D$21</f>
        <v>3.8142875425788252</v>
      </c>
      <c r="F12" s="16">
        <f>(Tabla132[[#This Row],[Columna3]]*100/Tabla132[[#This Row],[Columna8]])-100</f>
        <v>8.0528600601139146</v>
      </c>
    </row>
    <row r="13" spans="1:6" s="1" customFormat="1" ht="18.75" customHeight="1" x14ac:dyDescent="0.25">
      <c r="A13" s="8" t="s">
        <v>10</v>
      </c>
      <c r="B13" s="20">
        <v>2267.7994058899999</v>
      </c>
      <c r="C13" s="13">
        <f>(Tabla132[[#This Row],[Columna8]]*100)/B$21</f>
        <v>91.745920835839442</v>
      </c>
      <c r="D13" s="20">
        <v>2313.93952283</v>
      </c>
      <c r="E13" s="13">
        <f>(Tabla132[[#This Row],[Columna3]]*100)/D$21</f>
        <v>88.000591932749003</v>
      </c>
      <c r="F13" s="17">
        <f>(Tabla132[[#This Row],[Columna3]]*100/Tabla132[[#This Row],[Columna8]])-100</f>
        <v>2.0345766393695754</v>
      </c>
    </row>
    <row r="14" spans="1:6" s="1" customFormat="1" x14ac:dyDescent="0.25">
      <c r="A14" s="7" t="s">
        <v>5</v>
      </c>
      <c r="B14" s="19">
        <v>10.07263732</v>
      </c>
      <c r="C14" s="14">
        <f>(Tabla132[[#This Row],[Columna8]]*100)/B$21</f>
        <v>0.40749785178031167</v>
      </c>
      <c r="D14" s="19">
        <v>29.344188890000002</v>
      </c>
      <c r="E14" s="14">
        <f>(Tabla132[[#This Row],[Columna3]]*100)/D$21</f>
        <v>1.1159781691045143</v>
      </c>
      <c r="F14" s="16">
        <f>(Tabla132[[#This Row],[Columna3]]*100/Tabla132[[#This Row],[Columna8]])-100</f>
        <v>191.32577653456104</v>
      </c>
    </row>
    <row r="15" spans="1:6" s="1" customFormat="1" x14ac:dyDescent="0.25">
      <c r="A15" s="7" t="s">
        <v>6</v>
      </c>
      <c r="B15" s="19">
        <v>139.26100729999999</v>
      </c>
      <c r="C15" s="14">
        <f>(Tabla132[[#This Row],[Columna8]]*100)/B$21</f>
        <v>5.6339327535236121</v>
      </c>
      <c r="D15" s="19">
        <v>167.39579266999999</v>
      </c>
      <c r="E15" s="14">
        <f>(Tabla132[[#This Row],[Columna3]]*100)/D$21</f>
        <v>6.3661684744446001</v>
      </c>
      <c r="F15" s="16">
        <f>(Tabla132[[#This Row],[Columna3]]*100/Tabla132[[#This Row],[Columna8]])-100</f>
        <v>20.202916749978172</v>
      </c>
    </row>
    <row r="16" spans="1:6" s="1" customFormat="1" ht="16.5" customHeight="1" x14ac:dyDescent="0.25">
      <c r="A16" s="8" t="s">
        <v>11</v>
      </c>
      <c r="B16" s="20">
        <v>149.33364462</v>
      </c>
      <c r="C16" s="13">
        <f>(Tabla132[[#This Row],[Columna8]]*100)/B$21</f>
        <v>6.0414306053039244</v>
      </c>
      <c r="D16" s="20">
        <v>196.73998155999999</v>
      </c>
      <c r="E16" s="13">
        <f>(Tabla132[[#This Row],[Columna3]]*100)/D$21</f>
        <v>7.4821466435491137</v>
      </c>
      <c r="F16" s="17">
        <f>(Tabla132[[#This Row],[Columna3]]*100/Tabla132[[#This Row],[Columna8]])-100</f>
        <v>31.745248741924115</v>
      </c>
    </row>
    <row r="17" spans="1:6" s="1" customFormat="1" ht="15.75" customHeight="1" x14ac:dyDescent="0.25">
      <c r="A17" s="8" t="s">
        <v>12</v>
      </c>
      <c r="B17" s="20">
        <v>2417.13305051</v>
      </c>
      <c r="C17" s="13">
        <f>(Tabla132[[#This Row],[Columna8]]*100)/B$21</f>
        <v>97.787351441143386</v>
      </c>
      <c r="D17" s="20">
        <v>2510.6795043900001</v>
      </c>
      <c r="E17" s="13">
        <f>(Tabla132[[#This Row],[Columna3]]*100)/D$21</f>
        <v>95.482738576298118</v>
      </c>
      <c r="F17" s="17">
        <f>(Tabla132[[#This Row],[Columna3]]*100/Tabla132[[#This Row],[Columna8]])-100</f>
        <v>3.8701408621367506</v>
      </c>
    </row>
    <row r="18" spans="1:6" s="1" customFormat="1" x14ac:dyDescent="0.25">
      <c r="A18" s="7" t="s">
        <v>7</v>
      </c>
      <c r="B18" s="19">
        <v>1.2953438000000002</v>
      </c>
      <c r="C18" s="14">
        <f>(Tabla132[[#This Row],[Columna8]]*100)/B$21</f>
        <v>5.2404330568803385E-2</v>
      </c>
      <c r="D18" s="19">
        <v>3.2719630000000004</v>
      </c>
      <c r="E18" s="14">
        <f>(Tabla132[[#This Row],[Columna3]]*100)/D$21</f>
        <v>0.12443483416105132</v>
      </c>
      <c r="F18" s="16">
        <f>(Tabla132[[#This Row],[Columna3]]*100/Tabla132[[#This Row],[Columna8]])-100</f>
        <v>152.59417615616798</v>
      </c>
    </row>
    <row r="19" spans="1:6" s="1" customFormat="1" x14ac:dyDescent="0.25">
      <c r="A19" s="7" t="s">
        <v>8</v>
      </c>
      <c r="B19" s="19">
        <v>53.39747569</v>
      </c>
      <c r="C19" s="14">
        <f>(Tabla132[[#This Row],[Columna8]]*100)/B$21</f>
        <v>2.1602442282878123</v>
      </c>
      <c r="D19" s="19">
        <v>115.50757601999999</v>
      </c>
      <c r="E19" s="14">
        <f>(Tabla132[[#This Row],[Columna3]]*100)/D$21</f>
        <v>4.3928265895408121</v>
      </c>
      <c r="F19" s="16">
        <f>(Tabla132[[#This Row],[Columna3]]*100/Tabla132[[#This Row],[Columna8]])-100</f>
        <v>116.31654779072568</v>
      </c>
    </row>
    <row r="20" spans="1:6" s="1" customFormat="1" ht="16.5" customHeight="1" x14ac:dyDescent="0.25">
      <c r="A20" s="8" t="s">
        <v>13</v>
      </c>
      <c r="B20" s="20">
        <v>54.692819489999998</v>
      </c>
      <c r="C20" s="13">
        <f>(Tabla132[[#This Row],[Columna8]]*100)/B$21</f>
        <v>2.2126485588566154</v>
      </c>
      <c r="D20" s="20">
        <v>118.77953902</v>
      </c>
      <c r="E20" s="13">
        <f>(Tabla132[[#This Row],[Columna3]]*100)/D$21</f>
        <v>4.5172614237018633</v>
      </c>
      <c r="F20" s="17">
        <f>(Tabla132[[#This Row],[Columna3]]*100/Tabla132[[#This Row],[Columna8]])-100</f>
        <v>117.17574651955468</v>
      </c>
    </row>
    <row r="21" spans="1:6" s="1" customFormat="1" ht="16.5" customHeight="1" x14ac:dyDescent="0.25">
      <c r="A21" s="3" t="s">
        <v>14</v>
      </c>
      <c r="B21" s="21">
        <v>2471.8258700000001</v>
      </c>
      <c r="C21" s="12">
        <f>(Tabla132[[#This Row],[Columna8]]*100)/B$21</f>
        <v>100</v>
      </c>
      <c r="D21" s="21">
        <v>2629.4590434100005</v>
      </c>
      <c r="E21" s="12">
        <f>(Tabla132[[#This Row],[Columna3]]*100)/D$21</f>
        <v>100.00000000000001</v>
      </c>
      <c r="F21" s="18">
        <f>(Tabla132[[#This Row],[Columna3]]*100/Tabla132[[#This Row],[Columna8]])-100</f>
        <v>6.3771957128193861</v>
      </c>
    </row>
    <row r="22" spans="1:6" ht="22.5" customHeight="1" x14ac:dyDescent="0.25">
      <c r="A22" s="2" t="s">
        <v>17</v>
      </c>
    </row>
    <row r="25" spans="1:6" x14ac:dyDescent="0.25">
      <c r="E25" s="15"/>
    </row>
  </sheetData>
  <pageMargins left="0.34" right="0.70866141732283472" top="0.74803149606299213" bottom="0.74803149606299213" header="0.31496062992125984" footer="0.31496062992125984"/>
  <pageSetup paperSize="9" scale="60" orientation="landscape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1.8.2-10</vt:lpstr>
      <vt:lpstr>'1.8.2-10'!Área_de_impresión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2016-04-14T11:48:41Z</cp:lastPrinted>
  <dcterms:created xsi:type="dcterms:W3CDTF">2014-08-13T12:30:34Z</dcterms:created>
  <dcterms:modified xsi:type="dcterms:W3CDTF">2023-02-06T11:34:04Z</dcterms:modified>
</cp:coreProperties>
</file>