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21255" windowHeight="9750"/>
  </bookViews>
  <sheets>
    <sheet name="1,9,1-3" sheetId="7" r:id="rId1"/>
  </sheets>
  <definedNames>
    <definedName name="_xlnm.Print_Area" localSheetId="0">'1,9,1-3'!$A$1:$H$24</definedName>
  </definedNames>
  <calcPr calcId="125725"/>
</workbook>
</file>

<file path=xl/calcChain.xml><?xml version="1.0" encoding="utf-8"?>
<calcChain xmlns="http://schemas.openxmlformats.org/spreadsheetml/2006/main">
  <c r="H21" i="7"/>
  <c r="H20"/>
  <c r="H19"/>
  <c r="F21"/>
  <c r="F20"/>
  <c r="F19"/>
  <c r="F17"/>
  <c r="D18"/>
  <c r="F18" s="1"/>
  <c r="C18"/>
  <c r="G17"/>
  <c r="E17"/>
  <c r="B18"/>
  <c r="H13"/>
  <c r="H12"/>
  <c r="H11"/>
  <c r="H9"/>
  <c r="F13"/>
  <c r="F11"/>
  <c r="F12"/>
  <c r="F9"/>
  <c r="G10"/>
  <c r="D10"/>
  <c r="E10" s="1"/>
  <c r="C10"/>
  <c r="G9"/>
  <c r="E9"/>
  <c r="B10"/>
  <c r="E18" l="1"/>
  <c r="G18"/>
  <c r="H18"/>
  <c r="H10"/>
  <c r="F10"/>
</calcChain>
</file>

<file path=xl/sharedStrings.xml><?xml version="1.0" encoding="utf-8"?>
<sst xmlns="http://schemas.openxmlformats.org/spreadsheetml/2006/main" count="30" uniqueCount="17">
  <si>
    <t>Absoluta</t>
  </si>
  <si>
    <t>Porcentual</t>
  </si>
  <si>
    <t>España</t>
  </si>
  <si>
    <t>Castilla y León</t>
  </si>
  <si>
    <t>Fuente:  Directorio Central de Empresas (DIRCE). Instituto Nacional de Estadística.</t>
  </si>
  <si>
    <t>Cuadro 1.9.1-3</t>
  </si>
  <si>
    <t>Microempresa</t>
  </si>
  <si>
    <t>Pequeña</t>
  </si>
  <si>
    <t>Mediana</t>
  </si>
  <si>
    <t>Grande</t>
  </si>
  <si>
    <t xml:space="preserve">                   de 50 a 199 asalariados; Grandes empreas: de 200 ó más asalariados.</t>
  </si>
  <si>
    <t>Variación 2014/2015</t>
  </si>
  <si>
    <t>Variación 2008/2015</t>
  </si>
  <si>
    <t>CES. Informe de Situación Económica y Social de Castilla y León en 2015</t>
  </si>
  <si>
    <t>Sin asalariados</t>
  </si>
  <si>
    <r>
      <t>Número de empresas en Castilla y León y España por tamaño de la empresa</t>
    </r>
    <r>
      <rPr>
        <b/>
        <vertAlign val="superscript"/>
        <sz val="11"/>
        <rFont val="Calibri"/>
        <family val="2"/>
        <scheme val="minor"/>
      </rPr>
      <t>(1)</t>
    </r>
    <r>
      <rPr>
        <b/>
        <sz val="11"/>
        <rFont val="Calibri"/>
        <family val="2"/>
        <scheme val="minor"/>
      </rPr>
      <t>. Años 2008-2015 (1 de enero de cada año)</t>
    </r>
  </si>
  <si>
    <r>
      <t>Nota:</t>
    </r>
    <r>
      <rPr>
        <vertAlign val="superscript"/>
        <sz val="11"/>
        <rFont val="Calibri"/>
        <family val="2"/>
        <scheme val="minor"/>
      </rPr>
      <t xml:space="preserve">          (1) </t>
    </r>
    <r>
      <rPr>
        <sz val="11"/>
        <rFont val="Calibri"/>
        <family val="2"/>
        <scheme val="minor"/>
      </rPr>
      <t>Sin asalariados;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Microempresas: de 1 a 9 asalariados; Pequeñas empresas: de 10 a 49 asalariados: Medianas empresas: 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</si>
</sst>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C0D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</cellStyleXfs>
  <cellXfs count="46">
    <xf numFmtId="0" fontId="0" fillId="0" borderId="0" xfId="0"/>
    <xf numFmtId="0" fontId="2" fillId="2" borderId="0" xfId="1"/>
    <xf numFmtId="3" fontId="1" fillId="5" borderId="0" xfId="4" applyNumberFormat="1" applyBorder="1" applyAlignment="1">
      <alignment horizontal="right" vertical="center" wrapText="1"/>
    </xf>
    <xf numFmtId="0" fontId="0" fillId="0" borderId="0" xfId="0"/>
    <xf numFmtId="3" fontId="1" fillId="7" borderId="0" xfId="5" applyNumberFormat="1" applyBorder="1" applyAlignment="1">
      <alignment horizontal="right" vertical="center" wrapText="1"/>
    </xf>
    <xf numFmtId="0" fontId="1" fillId="5" borderId="0" xfId="4" applyBorder="1" applyAlignment="1">
      <alignment horizontal="left" vertical="center" wrapText="1" indent="1"/>
    </xf>
    <xf numFmtId="0" fontId="1" fillId="7" borderId="0" xfId="5" applyBorder="1" applyAlignment="1">
      <alignment horizontal="left" vertical="center" wrapText="1" indent="1"/>
    </xf>
    <xf numFmtId="3" fontId="1" fillId="7" borderId="0" xfId="5" applyNumberFormat="1" applyBorder="1" applyAlignment="1">
      <alignment horizontal="right" vertical="center" wrapText="1" indent="1"/>
    </xf>
    <xf numFmtId="3" fontId="1" fillId="5" borderId="0" xfId="4" applyNumberFormat="1" applyBorder="1" applyAlignment="1">
      <alignment horizontal="right" vertical="center" wrapText="1" indent="1"/>
    </xf>
    <xf numFmtId="3" fontId="0" fillId="0" borderId="0" xfId="0" applyNumberFormat="1"/>
    <xf numFmtId="164" fontId="0" fillId="0" borderId="0" xfId="0" applyNumberFormat="1"/>
    <xf numFmtId="0" fontId="3" fillId="4" borderId="0" xfId="3" applyFont="1"/>
    <xf numFmtId="0" fontId="5" fillId="0" borderId="0" xfId="0" applyFont="1"/>
    <xf numFmtId="0" fontId="5" fillId="3" borderId="1" xfId="2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1"/>
    </xf>
    <xf numFmtId="3" fontId="5" fillId="0" borderId="0" xfId="0" applyNumberFormat="1" applyFont="1" applyBorder="1" applyAlignment="1">
      <alignment horizontal="right" vertical="center" wrapText="1" indent="1"/>
    </xf>
    <xf numFmtId="3" fontId="5" fillId="0" borderId="0" xfId="0" applyNumberFormat="1" applyFont="1" applyBorder="1" applyAlignment="1">
      <alignment horizontal="right" vertical="center" wrapText="1"/>
    </xf>
    <xf numFmtId="10" fontId="5" fillId="0" borderId="0" xfId="0" applyNumberFormat="1" applyFont="1" applyBorder="1" applyAlignment="1">
      <alignment horizontal="right" vertical="center" wrapText="1"/>
    </xf>
    <xf numFmtId="0" fontId="5" fillId="6" borderId="0" xfId="0" applyFont="1" applyFill="1" applyBorder="1" applyAlignment="1">
      <alignment horizontal="left" vertical="center" wrapText="1" indent="1"/>
    </xf>
    <xf numFmtId="3" fontId="5" fillId="6" borderId="0" xfId="0" applyNumberFormat="1" applyFont="1" applyFill="1" applyBorder="1" applyAlignment="1">
      <alignment horizontal="right" vertical="center" wrapText="1" indent="1"/>
    </xf>
    <xf numFmtId="3" fontId="5" fillId="6" borderId="0" xfId="0" applyNumberFormat="1" applyFont="1" applyFill="1" applyBorder="1" applyAlignment="1">
      <alignment horizontal="right" vertical="center" wrapText="1"/>
    </xf>
    <xf numFmtId="10" fontId="5" fillId="6" borderId="0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wrapText="1" indent="1"/>
    </xf>
    <xf numFmtId="3" fontId="5" fillId="6" borderId="1" xfId="0" applyNumberFormat="1" applyFont="1" applyFill="1" applyBorder="1" applyAlignment="1">
      <alignment horizontal="right" vertical="center" wrapText="1" indent="1"/>
    </xf>
    <xf numFmtId="3" fontId="5" fillId="6" borderId="1" xfId="0" applyNumberFormat="1" applyFont="1" applyFill="1" applyBorder="1" applyAlignment="1">
      <alignment horizontal="right" vertical="center" wrapText="1"/>
    </xf>
    <xf numFmtId="10" fontId="5" fillId="6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5" fillId="0" borderId="1" xfId="0" applyFont="1" applyBorder="1"/>
    <xf numFmtId="10" fontId="1" fillId="5" borderId="0" xfId="4" applyNumberFormat="1" applyBorder="1" applyAlignment="1">
      <alignment horizontal="right" vertical="center" wrapText="1"/>
    </xf>
    <xf numFmtId="10" fontId="1" fillId="7" borderId="0" xfId="5" applyNumberFormat="1" applyBorder="1" applyAlignment="1">
      <alignment horizontal="right" vertical="center" wrapText="1"/>
    </xf>
    <xf numFmtId="0" fontId="1" fillId="5" borderId="1" xfId="4" applyBorder="1" applyAlignment="1">
      <alignment horizontal="left" vertical="center" wrapText="1" indent="1"/>
    </xf>
    <xf numFmtId="3" fontId="1" fillId="5" borderId="1" xfId="4" applyNumberFormat="1" applyBorder="1" applyAlignment="1">
      <alignment horizontal="right" vertical="center" wrapText="1" indent="1"/>
    </xf>
    <xf numFmtId="3" fontId="1" fillId="5" borderId="1" xfId="4" applyNumberFormat="1" applyBorder="1" applyAlignment="1">
      <alignment horizontal="right" vertical="center" wrapText="1"/>
    </xf>
    <xf numFmtId="10" fontId="1" fillId="5" borderId="1" xfId="4" applyNumberFormat="1" applyBorder="1" applyAlignment="1">
      <alignment horizontal="right" vertical="center" wrapText="1"/>
    </xf>
    <xf numFmtId="0" fontId="1" fillId="7" borderId="0" xfId="5" applyAlignment="1">
      <alignment horizontal="left" indent="1"/>
    </xf>
    <xf numFmtId="10" fontId="5" fillId="8" borderId="0" xfId="0" applyNumberFormat="1" applyFont="1" applyFill="1" applyAlignment="1">
      <alignment horizontal="right" wrapText="1"/>
    </xf>
    <xf numFmtId="3" fontId="1" fillId="7" borderId="0" xfId="5" applyNumberFormat="1"/>
    <xf numFmtId="3" fontId="1" fillId="7" borderId="0" xfId="5" applyNumberFormat="1" applyAlignment="1">
      <alignment horizontal="right" indent="1"/>
    </xf>
    <xf numFmtId="0" fontId="5" fillId="4" borderId="0" xfId="3" applyFont="1" applyBorder="1" applyAlignment="1">
      <alignment horizontal="right" vertical="center" wrapText="1" indent="2"/>
    </xf>
    <xf numFmtId="0" fontId="5" fillId="4" borderId="1" xfId="3" applyFont="1" applyBorder="1" applyAlignment="1">
      <alignment horizontal="right" vertical="center" wrapText="1" indent="2"/>
    </xf>
    <xf numFmtId="0" fontId="5" fillId="5" borderId="0" xfId="4" applyFont="1" applyAlignment="1">
      <alignment horizontal="center" vertical="center"/>
    </xf>
    <xf numFmtId="0" fontId="5" fillId="4" borderId="0" xfId="3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5" borderId="0" xfId="4" applyFont="1" applyAlignment="1">
      <alignment horizontal="center" vertical="center"/>
    </xf>
    <xf numFmtId="0" fontId="7" fillId="2" borderId="0" xfId="1" applyFont="1" applyAlignment="1">
      <alignment horizontal="center" vertical="center"/>
    </xf>
  </cellXfs>
  <cellStyles count="6">
    <cellStyle name="20% - Énfasis1" xfId="2" builtinId="30"/>
    <cellStyle name="20% - Énfasis4" xfId="5" builtinId="42"/>
    <cellStyle name="40% - Énfasis1" xfId="3" builtinId="31"/>
    <cellStyle name="40% - Énfasis4" xfId="4" builtinId="43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K13" sqref="K13"/>
    </sheetView>
  </sheetViews>
  <sheetFormatPr baseColWidth="10" defaultRowHeight="15"/>
  <cols>
    <col min="1" max="1" width="16.85546875" customWidth="1"/>
    <col min="2" max="2" width="14.7109375" customWidth="1"/>
    <col min="3" max="3" width="14.140625" customWidth="1"/>
    <col min="4" max="4" width="14" customWidth="1"/>
    <col min="5" max="5" width="12.5703125" customWidth="1"/>
    <col min="6" max="6" width="13" customWidth="1"/>
    <col min="7" max="7" width="12.42578125" customWidth="1"/>
    <col min="8" max="8" width="11.7109375" customWidth="1"/>
  </cols>
  <sheetData>
    <row r="1" spans="1:11">
      <c r="A1" s="1" t="s">
        <v>13</v>
      </c>
      <c r="B1" s="1"/>
      <c r="C1" s="1"/>
      <c r="D1" s="1"/>
      <c r="E1" s="1"/>
      <c r="F1" s="1"/>
      <c r="G1" s="1"/>
      <c r="H1" s="1"/>
    </row>
    <row r="2" spans="1:11">
      <c r="A2" s="3"/>
      <c r="B2" s="3"/>
      <c r="C2" s="3"/>
      <c r="D2" s="3"/>
      <c r="E2" s="3"/>
      <c r="F2" s="3"/>
      <c r="G2" s="3"/>
      <c r="H2" s="3"/>
    </row>
    <row r="3" spans="1:11">
      <c r="A3" s="11" t="s">
        <v>5</v>
      </c>
      <c r="B3" s="11"/>
      <c r="C3" s="11"/>
      <c r="D3" s="11"/>
      <c r="E3" s="11"/>
      <c r="F3" s="11"/>
      <c r="G3" s="11"/>
      <c r="H3" s="11"/>
    </row>
    <row r="4" spans="1:11" ht="18" customHeight="1">
      <c r="A4" s="11" t="s">
        <v>15</v>
      </c>
      <c r="B4" s="11"/>
      <c r="C4" s="11"/>
      <c r="D4" s="11"/>
      <c r="E4" s="11"/>
      <c r="F4" s="11"/>
      <c r="G4" s="11"/>
      <c r="H4" s="11"/>
    </row>
    <row r="5" spans="1:11">
      <c r="A5" s="12"/>
      <c r="B5" s="12"/>
      <c r="C5" s="12"/>
      <c r="D5" s="12"/>
      <c r="E5" s="12"/>
      <c r="F5" s="12"/>
      <c r="G5" s="12"/>
      <c r="H5" s="12"/>
    </row>
    <row r="6" spans="1:11" ht="18.75" customHeight="1">
      <c r="A6" s="42"/>
      <c r="B6" s="45" t="s">
        <v>2</v>
      </c>
      <c r="C6" s="45"/>
      <c r="D6" s="45"/>
      <c r="E6" s="45"/>
      <c r="F6" s="45"/>
      <c r="G6" s="45"/>
      <c r="H6" s="45"/>
    </row>
    <row r="7" spans="1:11" ht="15.75" customHeight="1">
      <c r="A7" s="42"/>
      <c r="B7" s="38">
        <v>2008</v>
      </c>
      <c r="C7" s="38">
        <v>2014</v>
      </c>
      <c r="D7" s="38">
        <v>2015</v>
      </c>
      <c r="E7" s="41" t="s">
        <v>11</v>
      </c>
      <c r="F7" s="41"/>
      <c r="G7" s="41" t="s">
        <v>12</v>
      </c>
      <c r="H7" s="41"/>
    </row>
    <row r="8" spans="1:11" ht="15.75" thickBot="1">
      <c r="A8" s="43"/>
      <c r="B8" s="39"/>
      <c r="C8" s="39"/>
      <c r="D8" s="39"/>
      <c r="E8" s="13" t="s">
        <v>0</v>
      </c>
      <c r="F8" s="13" t="s">
        <v>1</v>
      </c>
      <c r="G8" s="13" t="s">
        <v>0</v>
      </c>
      <c r="H8" s="13" t="s">
        <v>1</v>
      </c>
    </row>
    <row r="9" spans="1:11" s="3" customFormat="1">
      <c r="A9" s="18" t="s">
        <v>14</v>
      </c>
      <c r="B9" s="19">
        <v>1754374</v>
      </c>
      <c r="C9" s="19">
        <v>1672483</v>
      </c>
      <c r="D9" s="19">
        <v>1754002</v>
      </c>
      <c r="E9" s="20">
        <f>D9-C9</f>
        <v>81519</v>
      </c>
      <c r="F9" s="21">
        <f>((D9*100/C9)-100)/100</f>
        <v>4.874130260217896E-2</v>
      </c>
      <c r="G9" s="20">
        <f>D9-B9</f>
        <v>-372</v>
      </c>
      <c r="H9" s="21">
        <f>((D9*100/B9)-100)/100</f>
        <v>-2.1204144612269716E-4</v>
      </c>
      <c r="K9" s="10"/>
    </row>
    <row r="10" spans="1:11" ht="15.75" customHeight="1">
      <c r="A10" s="14" t="s">
        <v>6</v>
      </c>
      <c r="B10" s="15">
        <f>3219393-B9</f>
        <v>1465019</v>
      </c>
      <c r="C10" s="15">
        <f>2988914-C9</f>
        <v>1316431</v>
      </c>
      <c r="D10" s="15">
        <f>3053761-D9</f>
        <v>1299759</v>
      </c>
      <c r="E10" s="16">
        <f>D10-C10</f>
        <v>-16672</v>
      </c>
      <c r="F10" s="17">
        <f>((D10*100/C10)-100)/100</f>
        <v>-1.2664545274306107E-2</v>
      </c>
      <c r="G10" s="16">
        <f>D10-B10</f>
        <v>-165260</v>
      </c>
      <c r="H10" s="17">
        <f>((D10*100/B10)-100)/100</f>
        <v>-0.11280399776385153</v>
      </c>
      <c r="K10" s="10"/>
    </row>
    <row r="11" spans="1:11" ht="15.75" customHeight="1">
      <c r="A11" s="18" t="s">
        <v>7</v>
      </c>
      <c r="B11" s="19">
        <v>172078</v>
      </c>
      <c r="C11" s="19">
        <v>108383</v>
      </c>
      <c r="D11" s="19">
        <v>110619</v>
      </c>
      <c r="E11" s="20">
        <v>2236</v>
      </c>
      <c r="F11" s="21">
        <f>((D11*100/C11)-100)/100</f>
        <v>2.0630541690117497E-2</v>
      </c>
      <c r="G11" s="20">
        <v>-61459</v>
      </c>
      <c r="H11" s="21">
        <f>((D11*100/B11)-100)/100</f>
        <v>-0.35715780053231666</v>
      </c>
      <c r="K11" s="10"/>
    </row>
    <row r="12" spans="1:11" s="3" customFormat="1" ht="15.75" customHeight="1">
      <c r="A12" s="14" t="s">
        <v>8</v>
      </c>
      <c r="B12" s="15">
        <v>24303</v>
      </c>
      <c r="C12" s="15">
        <v>16976</v>
      </c>
      <c r="D12" s="15">
        <v>17431</v>
      </c>
      <c r="E12" s="16">
        <v>455</v>
      </c>
      <c r="F12" s="17">
        <f>((D12*100/C12)-100)/100</f>
        <v>2.6802544769085727E-2</v>
      </c>
      <c r="G12" s="16">
        <v>-6872</v>
      </c>
      <c r="H12" s="17">
        <f>((D12*100/B12)-100)/100</f>
        <v>-0.28276344484220062</v>
      </c>
      <c r="K12" s="10"/>
    </row>
    <row r="13" spans="1:11" ht="15.75" customHeight="1" thickBot="1">
      <c r="A13" s="22" t="s">
        <v>9</v>
      </c>
      <c r="B13" s="23">
        <v>6465</v>
      </c>
      <c r="C13" s="23">
        <v>5037</v>
      </c>
      <c r="D13" s="23">
        <v>5067</v>
      </c>
      <c r="E13" s="24">
        <v>30</v>
      </c>
      <c r="F13" s="25">
        <f>((D13*100/C13)-100)/100</f>
        <v>5.9559261465157928E-3</v>
      </c>
      <c r="G13" s="24">
        <v>-1398</v>
      </c>
      <c r="H13" s="25">
        <f>((D13*100/B13)-100)/100</f>
        <v>-0.21624129930394431</v>
      </c>
      <c r="K13" s="10"/>
    </row>
    <row r="14" spans="1:11" ht="19.5" customHeight="1">
      <c r="A14" s="26"/>
      <c r="B14" s="44" t="s">
        <v>3</v>
      </c>
      <c r="C14" s="40"/>
      <c r="D14" s="40"/>
      <c r="E14" s="40"/>
      <c r="F14" s="40"/>
      <c r="G14" s="40"/>
      <c r="H14" s="40"/>
      <c r="J14" s="3"/>
      <c r="K14" s="9"/>
    </row>
    <row r="15" spans="1:11">
      <c r="A15" s="12"/>
      <c r="B15" s="38">
        <v>2008</v>
      </c>
      <c r="C15" s="38">
        <v>2014</v>
      </c>
      <c r="D15" s="38">
        <v>2015</v>
      </c>
      <c r="E15" s="41" t="s">
        <v>11</v>
      </c>
      <c r="F15" s="41"/>
      <c r="G15" s="41" t="s">
        <v>12</v>
      </c>
      <c r="H15" s="41"/>
    </row>
    <row r="16" spans="1:11" ht="15.75" thickBot="1">
      <c r="A16" s="27"/>
      <c r="B16" s="39"/>
      <c r="C16" s="39"/>
      <c r="D16" s="39"/>
      <c r="E16" s="13" t="s">
        <v>0</v>
      </c>
      <c r="F16" s="13" t="s">
        <v>1</v>
      </c>
      <c r="G16" s="13" t="s">
        <v>0</v>
      </c>
      <c r="H16" s="13" t="s">
        <v>1</v>
      </c>
    </row>
    <row r="17" spans="1:11" s="3" customFormat="1">
      <c r="A17" s="5" t="s">
        <v>14</v>
      </c>
      <c r="B17" s="8">
        <v>88878</v>
      </c>
      <c r="C17" s="8">
        <v>84045</v>
      </c>
      <c r="D17" s="8">
        <v>87183</v>
      </c>
      <c r="E17" s="2">
        <f>D17-C17</f>
        <v>3138</v>
      </c>
      <c r="F17" s="28">
        <f>((D17*100/C17)-100)/100</f>
        <v>3.7337140817419227E-2</v>
      </c>
      <c r="G17" s="8">
        <f>D17-B17</f>
        <v>-1695</v>
      </c>
      <c r="H17" s="35">
        <v>-1.9099999999999999E-2</v>
      </c>
      <c r="K17" s="10"/>
    </row>
    <row r="18" spans="1:11" ht="15.75" customHeight="1">
      <c r="A18" s="34" t="s">
        <v>6</v>
      </c>
      <c r="B18" s="37">
        <f>164285-B17</f>
        <v>75407</v>
      </c>
      <c r="C18" s="37">
        <f>153716-C17</f>
        <v>69671</v>
      </c>
      <c r="D18" s="37">
        <f>155356-D17</f>
        <v>68173</v>
      </c>
      <c r="E18" s="36">
        <f>D18-C18</f>
        <v>-1498</v>
      </c>
      <c r="F18" s="29">
        <f>((D18*100/C18)-100)/100</f>
        <v>-2.1501054958304025E-2</v>
      </c>
      <c r="G18" s="4">
        <f>D18-B18</f>
        <v>-7234</v>
      </c>
      <c r="H18" s="29">
        <f>((D18*100/B18)-100)/100</f>
        <v>-9.5932738339941898E-2</v>
      </c>
      <c r="J18" s="3"/>
      <c r="K18" s="10"/>
    </row>
    <row r="19" spans="1:11" ht="15.75" customHeight="1">
      <c r="A19" s="5" t="s">
        <v>7</v>
      </c>
      <c r="B19" s="8">
        <v>7849</v>
      </c>
      <c r="C19" s="8">
        <v>5007</v>
      </c>
      <c r="D19" s="8">
        <v>4998</v>
      </c>
      <c r="E19" s="2">
        <v>-9</v>
      </c>
      <c r="F19" s="28">
        <f>((D19*100/C19)-100)/100</f>
        <v>-1.7974835230677401E-3</v>
      </c>
      <c r="G19" s="2">
        <v>-2851</v>
      </c>
      <c r="H19" s="28">
        <f>((D19*100/B19)-100)/100</f>
        <v>-0.36323098483883298</v>
      </c>
      <c r="J19" s="3"/>
      <c r="K19" s="10"/>
    </row>
    <row r="20" spans="1:11" s="3" customFormat="1" ht="15.75" customHeight="1">
      <c r="A20" s="6" t="s">
        <v>8</v>
      </c>
      <c r="B20" s="7">
        <v>900</v>
      </c>
      <c r="C20" s="7">
        <v>608</v>
      </c>
      <c r="D20" s="7">
        <v>619</v>
      </c>
      <c r="E20" s="4">
        <v>11</v>
      </c>
      <c r="F20" s="29">
        <f>((D20*100/C20)-100)/100</f>
        <v>1.8092105263157948E-2</v>
      </c>
      <c r="G20" s="4">
        <v>-281</v>
      </c>
      <c r="H20" s="29">
        <f>((D20*100/B20)-100)/100</f>
        <v>-0.31222222222222229</v>
      </c>
      <c r="K20" s="10"/>
    </row>
    <row r="21" spans="1:11" ht="15.75" customHeight="1" thickBot="1">
      <c r="A21" s="30" t="s">
        <v>9</v>
      </c>
      <c r="B21" s="31">
        <v>175</v>
      </c>
      <c r="C21" s="31">
        <v>142</v>
      </c>
      <c r="D21" s="31">
        <v>146</v>
      </c>
      <c r="E21" s="32">
        <v>4</v>
      </c>
      <c r="F21" s="33">
        <f>((D21*100/C21)-100)/100</f>
        <v>2.8169014084507039E-2</v>
      </c>
      <c r="G21" s="32">
        <v>-29</v>
      </c>
      <c r="H21" s="33">
        <f>((D21*100/B21)-100)/100</f>
        <v>-0.1657142857142857</v>
      </c>
      <c r="J21" s="3"/>
      <c r="K21" s="10"/>
    </row>
    <row r="22" spans="1:11" ht="21.75" customHeight="1">
      <c r="A22" s="12" t="s">
        <v>16</v>
      </c>
      <c r="B22" s="12"/>
      <c r="C22" s="12"/>
      <c r="D22" s="12"/>
      <c r="E22" s="12"/>
      <c r="F22" s="12"/>
      <c r="G22" s="12"/>
      <c r="H22" s="12"/>
      <c r="J22" s="3"/>
      <c r="K22" s="9"/>
    </row>
    <row r="23" spans="1:11">
      <c r="A23" s="12" t="s">
        <v>10</v>
      </c>
      <c r="B23" s="12"/>
      <c r="C23" s="12"/>
      <c r="D23" s="12"/>
      <c r="E23" s="12"/>
      <c r="F23" s="12"/>
      <c r="G23" s="12"/>
      <c r="H23" s="12"/>
    </row>
    <row r="24" spans="1:11">
      <c r="A24" s="12" t="s">
        <v>4</v>
      </c>
      <c r="B24" s="12"/>
      <c r="C24" s="12"/>
      <c r="D24" s="12"/>
      <c r="E24" s="12"/>
      <c r="F24" s="12"/>
      <c r="G24" s="12"/>
      <c r="H24" s="12"/>
    </row>
    <row r="30" spans="1:11">
      <c r="E30" s="3"/>
    </row>
  </sheetData>
  <mergeCells count="13">
    <mergeCell ref="A6:A8"/>
    <mergeCell ref="C7:C8"/>
    <mergeCell ref="D7:D8"/>
    <mergeCell ref="B6:H6"/>
    <mergeCell ref="B7:B8"/>
    <mergeCell ref="E7:F7"/>
    <mergeCell ref="G7:H7"/>
    <mergeCell ref="C15:C16"/>
    <mergeCell ref="D15:D16"/>
    <mergeCell ref="B14:H14"/>
    <mergeCell ref="B15:B16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1,9,1-3</vt:lpstr>
      <vt:lpstr>'1,9,1-3'!Área_de_impresión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2016-04-21T07:48:33Z</cp:lastPrinted>
  <dcterms:created xsi:type="dcterms:W3CDTF">2014-06-13T10:22:01Z</dcterms:created>
  <dcterms:modified xsi:type="dcterms:W3CDTF">2016-06-28T16:16:17Z</dcterms:modified>
</cp:coreProperties>
</file>