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135" windowWidth="21255" windowHeight="9750"/>
  </bookViews>
  <sheets>
    <sheet name="Iberaval 1,9,2-17" sheetId="16" r:id="rId1"/>
  </sheets>
  <definedNames>
    <definedName name="_xlnm.Print_Area" localSheetId="0">'Iberaval 1,9,2-17'!$A$1:$F$2</definedName>
  </definedNames>
  <calcPr calcId="125725"/>
</workbook>
</file>

<file path=xl/calcChain.xml><?xml version="1.0" encoding="utf-8"?>
<calcChain xmlns="http://schemas.openxmlformats.org/spreadsheetml/2006/main">
  <c r="E29" i="16"/>
  <c r="D29"/>
  <c r="F29" s="1"/>
  <c r="D28"/>
  <c r="F28" s="1"/>
  <c r="E27"/>
  <c r="E26"/>
  <c r="E25"/>
  <c r="E24"/>
  <c r="F23"/>
  <c r="E23"/>
  <c r="E22"/>
  <c r="F21"/>
  <c r="E21"/>
  <c r="E20"/>
  <c r="D17"/>
  <c r="F17" s="1"/>
  <c r="D16"/>
  <c r="E16" s="1"/>
  <c r="E15"/>
  <c r="E14"/>
  <c r="F13"/>
  <c r="E13"/>
  <c r="E12"/>
  <c r="E11"/>
  <c r="E10"/>
  <c r="E9"/>
  <c r="E8"/>
  <c r="F9" l="1"/>
  <c r="F25"/>
  <c r="F11"/>
  <c r="E17"/>
  <c r="F27"/>
  <c r="F20"/>
  <c r="F22"/>
  <c r="F24"/>
  <c r="F26"/>
  <c r="E28"/>
  <c r="F15"/>
  <c r="F16"/>
  <c r="F8"/>
  <c r="F10"/>
  <c r="F12"/>
  <c r="F14"/>
</calcChain>
</file>

<file path=xl/sharedStrings.xml><?xml version="1.0" encoding="utf-8"?>
<sst xmlns="http://schemas.openxmlformats.org/spreadsheetml/2006/main" count="40" uniqueCount="19">
  <si>
    <t>Total</t>
  </si>
  <si>
    <t>Riesgo vivo avalado atendiendo a la actividad de la empresa</t>
  </si>
  <si>
    <t>% Var.</t>
  </si>
  <si>
    <t xml:space="preserve">Primario </t>
  </si>
  <si>
    <t>Nº</t>
  </si>
  <si>
    <t>Cuantía</t>
  </si>
  <si>
    <t xml:space="preserve">Industrial </t>
  </si>
  <si>
    <t xml:space="preserve">Construcción </t>
  </si>
  <si>
    <t xml:space="preserve">Terciario </t>
  </si>
  <si>
    <t>Entidades Crédito</t>
  </si>
  <si>
    <t>Proveedores</t>
  </si>
  <si>
    <t>Admón. Publicas</t>
  </si>
  <si>
    <t>Otros</t>
  </si>
  <si>
    <t>Riesgo vivo avalado atendiendo al prestamista</t>
  </si>
  <si>
    <t>Evolución interanual del riesgo vivo avalado por IBERAVAL, 2014 y 2015</t>
  </si>
  <si>
    <t>Partic. 2015 %</t>
  </si>
  <si>
    <t>Fuente:  Consejería de Economía y Hacienda de la Junta de Castilla y León.</t>
  </si>
  <si>
    <t>CES. Informe de Situación Económica y Social de Castilla y León en 2015</t>
  </si>
  <si>
    <t>Cuadro 1.9.2-17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</si>
</sst>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3">
    <xf numFmtId="0" fontId="0" fillId="0" borderId="0" xfId="0"/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1" fillId="3" borderId="0" xfId="2"/>
    <xf numFmtId="0" fontId="0" fillId="0" borderId="0" xfId="0"/>
    <xf numFmtId="0" fontId="2" fillId="2" borderId="0" xfId="1"/>
    <xf numFmtId="0" fontId="6" fillId="0" borderId="0" xfId="0" applyFont="1" applyAlignment="1">
      <alignment horizontal="justify"/>
    </xf>
    <xf numFmtId="0" fontId="3" fillId="0" borderId="0" xfId="0" applyFont="1" applyBorder="1" applyAlignment="1">
      <alignment horizontal="justify" vertical="top"/>
    </xf>
    <xf numFmtId="0" fontId="0" fillId="0" borderId="0" xfId="0"/>
    <xf numFmtId="0" fontId="1" fillId="3" borderId="1" xfId="2" applyBorder="1" applyAlignment="1">
      <alignment horizontal="right" vertical="center" indent="1"/>
    </xf>
    <xf numFmtId="3" fontId="0" fillId="0" borderId="0" xfId="0" applyNumberFormat="1"/>
    <xf numFmtId="0" fontId="5" fillId="0" borderId="0" xfId="0" applyFont="1"/>
    <xf numFmtId="3" fontId="5" fillId="0" borderId="0" xfId="0" applyNumberFormat="1" applyFont="1"/>
    <xf numFmtId="14" fontId="1" fillId="3" borderId="1" xfId="2" applyNumberFormat="1" applyBorder="1" applyAlignment="1">
      <alignment horizontal="center" vertical="center"/>
    </xf>
    <xf numFmtId="0" fontId="0" fillId="3" borderId="1" xfId="2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 indent="1"/>
    </xf>
    <xf numFmtId="2" fontId="3" fillId="0" borderId="0" xfId="0" applyNumberFormat="1" applyFont="1" applyBorder="1" applyAlignment="1">
      <alignment horizontal="right" vertical="center" indent="2"/>
    </xf>
    <xf numFmtId="2" fontId="4" fillId="0" borderId="0" xfId="0" applyNumberFormat="1" applyFont="1" applyBorder="1" applyAlignment="1">
      <alignment horizontal="right" vertical="center" indent="1"/>
    </xf>
    <xf numFmtId="2" fontId="4" fillId="0" borderId="0" xfId="0" applyNumberFormat="1" applyFont="1" applyBorder="1" applyAlignment="1">
      <alignment horizontal="right" vertical="center" indent="2"/>
    </xf>
    <xf numFmtId="3" fontId="0" fillId="0" borderId="0" xfId="0" applyNumberFormat="1" applyAlignment="1">
      <alignment vertical="center"/>
    </xf>
    <xf numFmtId="0" fontId="5" fillId="3" borderId="0" xfId="2" applyFont="1"/>
    <xf numFmtId="0" fontId="2" fillId="2" borderId="0" xfId="1" applyFont="1" applyBorder="1" applyAlignment="1">
      <alignment vertical="center"/>
    </xf>
    <xf numFmtId="0" fontId="2" fillId="2" borderId="0" xfId="1" applyFont="1" applyBorder="1" applyAlignment="1">
      <alignment horizontal="left" vertical="center"/>
    </xf>
  </cellXfs>
  <cellStyles count="3">
    <cellStyle name="40% - Énfasis1" xfId="2" builtinId="31"/>
    <cellStyle name="Énfasis1" xfId="1" builtinId="29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0" inden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0" inden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1" inden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1" inden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inden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indent="0" relativeIndent="0" justifyLastLine="0" shrinkToFit="0" readingOrder="0"/>
      <border diagonalUp="0" diagonalDown="0" outline="0">
        <left/>
        <right/>
        <top style="thick">
          <color indexed="64"/>
        </top>
        <bottom/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3" displayName="Tabla13" ref="A8:F29" headerRowCount="0" totalsRowShown="0" tableBorderDxfId="9">
  <tableColumns count="6">
    <tableColumn id="1" name="Columna1" headerRowDxfId="8"/>
    <tableColumn id="2" name="Columna2" headerRowDxfId="7" dataDxfId="6"/>
    <tableColumn id="3" name="Columna3" headerRowDxfId="5"/>
    <tableColumn id="4" name="Columna4" headerRowDxfId="4"/>
    <tableColumn id="5" name="Columna5" headerRowDxfId="3" dataDxfId="2"/>
    <tableColumn id="6" name="Columna6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>
      <selection activeCell="K16" sqref="K16"/>
    </sheetView>
  </sheetViews>
  <sheetFormatPr baseColWidth="10" defaultRowHeight="15"/>
  <cols>
    <col min="1" max="1" width="16.28515625" customWidth="1"/>
    <col min="2" max="2" width="11.5703125" customWidth="1"/>
    <col min="3" max="3" width="12.7109375" customWidth="1"/>
    <col min="4" max="4" width="17.28515625" customWidth="1"/>
    <col min="5" max="5" width="12.42578125" customWidth="1"/>
    <col min="6" max="6" width="17.140625" customWidth="1"/>
  </cols>
  <sheetData>
    <row r="1" spans="1:6">
      <c r="A1" s="5" t="s">
        <v>17</v>
      </c>
      <c r="B1" s="5"/>
      <c r="C1" s="5"/>
      <c r="D1" s="5"/>
      <c r="E1" s="5"/>
      <c r="F1" s="5"/>
    </row>
    <row r="2" spans="1:6">
      <c r="F2" s="4"/>
    </row>
    <row r="3" spans="1:6">
      <c r="A3" s="20" t="s">
        <v>18</v>
      </c>
      <c r="B3" s="20"/>
      <c r="C3" s="20"/>
      <c r="D3" s="20"/>
      <c r="E3" s="20"/>
      <c r="F3" s="3"/>
    </row>
    <row r="4" spans="1:6">
      <c r="A4" s="20" t="s">
        <v>14</v>
      </c>
      <c r="B4" s="20"/>
      <c r="C4" s="20"/>
      <c r="D4" s="20"/>
      <c r="E4" s="20"/>
      <c r="F4" s="3"/>
    </row>
    <row r="5" spans="1:6">
      <c r="A5" s="6"/>
      <c r="B5" s="8"/>
      <c r="C5" s="8"/>
      <c r="D5" s="8"/>
      <c r="E5" s="8"/>
      <c r="F5" s="8"/>
    </row>
    <row r="6" spans="1:6" ht="18" customHeight="1">
      <c r="A6" s="8"/>
      <c r="B6" s="8"/>
      <c r="C6" s="22" t="s">
        <v>1</v>
      </c>
      <c r="D6" s="22"/>
      <c r="E6" s="22"/>
      <c r="F6" s="22"/>
    </row>
    <row r="7" spans="1:6" ht="18" customHeight="1" thickBot="1">
      <c r="A7" s="7"/>
      <c r="B7" s="7"/>
      <c r="C7" s="13">
        <v>42004</v>
      </c>
      <c r="D7" s="13">
        <v>42369</v>
      </c>
      <c r="E7" s="9" t="s">
        <v>2</v>
      </c>
      <c r="F7" s="14" t="s">
        <v>15</v>
      </c>
    </row>
    <row r="8" spans="1:6" ht="18" customHeight="1" thickTop="1">
      <c r="A8" s="2" t="s">
        <v>3</v>
      </c>
      <c r="B8" s="2" t="s">
        <v>4</v>
      </c>
      <c r="C8" s="10">
        <v>407</v>
      </c>
      <c r="D8" s="10">
        <v>510</v>
      </c>
      <c r="E8" s="15">
        <f>(Tabla13[[#This Row],[Columna4]]-Tabla13[[#This Row],[Columna3]])/Tabla13[[#This Row],[Columna3]]*100</f>
        <v>25.307125307125304</v>
      </c>
      <c r="F8" s="16">
        <f>Tabla13[[#This Row],[Columna4]]/D16*100</f>
        <v>4.2756539235412481</v>
      </c>
    </row>
    <row r="9" spans="1:6" ht="18" customHeight="1">
      <c r="A9" s="2"/>
      <c r="B9" s="2" t="s">
        <v>5</v>
      </c>
      <c r="C9" s="10">
        <v>24499654</v>
      </c>
      <c r="D9" s="10">
        <v>31868046</v>
      </c>
      <c r="E9" s="15">
        <f>(Tabla13[[#This Row],[Columna4]]-Tabla13[[#This Row],[Columna3]])/Tabla13[[#This Row],[Columna3]]*100</f>
        <v>30.075494127386452</v>
      </c>
      <c r="F9" s="16">
        <f>Tabla13[[#This Row],[Columna4]]/D17*100</f>
        <v>5.5907102248865383</v>
      </c>
    </row>
    <row r="10" spans="1:6" ht="18" customHeight="1">
      <c r="A10" s="2" t="s">
        <v>6</v>
      </c>
      <c r="B10" s="2" t="s">
        <v>4</v>
      </c>
      <c r="C10" s="10">
        <v>1740</v>
      </c>
      <c r="D10" s="10">
        <v>1858</v>
      </c>
      <c r="E10" s="15">
        <f>(Tabla13[[#This Row],[Columna4]]-Tabla13[[#This Row],[Columna3]])/Tabla13[[#This Row],[Columna3]]*100</f>
        <v>6.7816091954022992</v>
      </c>
      <c r="F10" s="16">
        <f>Tabla13[[#This Row],[Columna4]]/D16*100</f>
        <v>15.57679409792086</v>
      </c>
    </row>
    <row r="11" spans="1:6" ht="18" customHeight="1">
      <c r="A11" s="2"/>
      <c r="B11" s="2" t="s">
        <v>5</v>
      </c>
      <c r="C11" s="10">
        <v>118059028</v>
      </c>
      <c r="D11" s="10">
        <v>118182118</v>
      </c>
      <c r="E11" s="15">
        <f>(Tabla13[[#This Row],[Columna4]]-Tabla13[[#This Row],[Columna3]])/Tabla13[[#This Row],[Columna3]]*100</f>
        <v>0.1042614038800997</v>
      </c>
      <c r="F11" s="16">
        <f>Tabla13[[#This Row],[Columna4]]/D17*100</f>
        <v>20.733055785765696</v>
      </c>
    </row>
    <row r="12" spans="1:6" ht="18" customHeight="1">
      <c r="A12" s="2" t="s">
        <v>7</v>
      </c>
      <c r="B12" s="2" t="s">
        <v>4</v>
      </c>
      <c r="C12" s="10">
        <v>1943</v>
      </c>
      <c r="D12" s="10">
        <v>1836</v>
      </c>
      <c r="E12" s="15">
        <f>(Tabla13[[#This Row],[Columna4]]-Tabla13[[#This Row],[Columna3]])/Tabla13[[#This Row],[Columna3]]*100</f>
        <v>-5.5069480185280497</v>
      </c>
      <c r="F12" s="16">
        <f>Tabla13[[#This Row],[Columna4]]/D16*100</f>
        <v>15.392354124748492</v>
      </c>
    </row>
    <row r="13" spans="1:6" ht="18" customHeight="1">
      <c r="A13" s="2"/>
      <c r="B13" s="2" t="s">
        <v>5</v>
      </c>
      <c r="C13" s="10">
        <v>65031499</v>
      </c>
      <c r="D13" s="10">
        <v>61575434</v>
      </c>
      <c r="E13" s="15">
        <f>(Tabla13[[#This Row],[Columna4]]-Tabla13[[#This Row],[Columna3]])/Tabla13[[#This Row],[Columna3]]*100</f>
        <v>-5.3144476955698039</v>
      </c>
      <c r="F13" s="16">
        <f>Tabla13[[#This Row],[Columna4]]/D17*100</f>
        <v>10.802369510374945</v>
      </c>
    </row>
    <row r="14" spans="1:6" ht="18" customHeight="1">
      <c r="A14" s="2" t="s">
        <v>8</v>
      </c>
      <c r="B14" s="2" t="s">
        <v>4</v>
      </c>
      <c r="C14" s="10">
        <v>6764</v>
      </c>
      <c r="D14" s="10">
        <v>7724</v>
      </c>
      <c r="E14" s="15">
        <f>(Tabla13[[#This Row],[Columna4]]-Tabla13[[#This Row],[Columna3]])/Tabla13[[#This Row],[Columna3]]*100</f>
        <v>14.192785334121821</v>
      </c>
      <c r="F14" s="16">
        <f>Tabla13[[#This Row],[Columna4]]/D16*100</f>
        <v>64.755197853789397</v>
      </c>
    </row>
    <row r="15" spans="1:6" ht="18" customHeight="1">
      <c r="A15" s="2"/>
      <c r="B15" s="2" t="s">
        <v>5</v>
      </c>
      <c r="C15" s="10">
        <v>309528156</v>
      </c>
      <c r="D15" s="10">
        <v>358392248</v>
      </c>
      <c r="E15" s="15">
        <f>(Tabla13[[#This Row],[Columna4]]-Tabla13[[#This Row],[Columna3]])/Tabla13[[#This Row],[Columna3]]*100</f>
        <v>15.786638809039394</v>
      </c>
      <c r="F15" s="16">
        <f>Tabla13[[#This Row],[Columna4]]/D17*100</f>
        <v>62.87386447897282</v>
      </c>
    </row>
    <row r="16" spans="1:6" ht="18" customHeight="1">
      <c r="A16" s="1" t="s">
        <v>0</v>
      </c>
      <c r="B16" s="1" t="s">
        <v>4</v>
      </c>
      <c r="C16" s="12">
        <v>10854</v>
      </c>
      <c r="D16" s="12">
        <f>D8+D10+D12+D14</f>
        <v>11928</v>
      </c>
      <c r="E16" s="17">
        <f>(Tabla13[[#This Row],[Columna4]]-Tabla13[[#This Row],[Columna3]])/Tabla13[[#This Row],[Columna3]]*100</f>
        <v>9.8949695964621327</v>
      </c>
      <c r="F16" s="18">
        <f>Tabla13[[#This Row],[Columna4]]/Tabla13[[#This Row],[Columna4]]*100</f>
        <v>100</v>
      </c>
    </row>
    <row r="17" spans="1:6" ht="18" customHeight="1">
      <c r="A17" s="8"/>
      <c r="B17" s="11" t="s">
        <v>5</v>
      </c>
      <c r="C17" s="12">
        <v>517118337</v>
      </c>
      <c r="D17" s="12">
        <f>D9+D11+D13+D15</f>
        <v>570017846</v>
      </c>
      <c r="E17" s="17">
        <f>(Tabla13[[#This Row],[Columna4]]-Tabla13[[#This Row],[Columna3]])/Tabla13[[#This Row],[Columna3]]*100</f>
        <v>10.229671859421996</v>
      </c>
      <c r="F17" s="18">
        <f>Tabla13[[#This Row],[Columna4]]/Tabla13[[#This Row],[Columna4]]*100</f>
        <v>100</v>
      </c>
    </row>
    <row r="18" spans="1:6" ht="22.5" customHeight="1">
      <c r="A18" s="8"/>
      <c r="B18" s="8"/>
      <c r="C18" s="21" t="s">
        <v>13</v>
      </c>
      <c r="D18" s="21"/>
      <c r="E18" s="21"/>
      <c r="F18" s="21"/>
    </row>
    <row r="19" spans="1:6" ht="18" customHeight="1" thickBot="1">
      <c r="A19" s="7"/>
      <c r="B19" s="7"/>
      <c r="C19" s="13">
        <v>42004</v>
      </c>
      <c r="D19" s="13">
        <v>42369</v>
      </c>
      <c r="E19" s="9" t="s">
        <v>2</v>
      </c>
      <c r="F19" s="14" t="s">
        <v>15</v>
      </c>
    </row>
    <row r="20" spans="1:6" ht="18" customHeight="1" thickTop="1">
      <c r="A20" s="2" t="s">
        <v>9</v>
      </c>
      <c r="B20" s="2" t="s">
        <v>4</v>
      </c>
      <c r="C20" s="10">
        <v>5741</v>
      </c>
      <c r="D20" s="19">
        <v>6223</v>
      </c>
      <c r="E20" s="15">
        <f>(Tabla13[[#This Row],[Columna4]]-Tabla13[[#This Row],[Columna3]])/Tabla13[[#This Row],[Columna3]]*100</f>
        <v>8.3957498693607384</v>
      </c>
      <c r="F20" s="16">
        <f>Tabla13[[#This Row],[Columna4]]/D28*100</f>
        <v>52.171361502347416</v>
      </c>
    </row>
    <row r="21" spans="1:6" ht="18" customHeight="1">
      <c r="A21" s="2"/>
      <c r="B21" s="2" t="s">
        <v>5</v>
      </c>
      <c r="C21" s="10">
        <v>404377924</v>
      </c>
      <c r="D21" s="19">
        <v>425310884</v>
      </c>
      <c r="E21" s="15">
        <f>(Tabla13[[#This Row],[Columna4]]-Tabla13[[#This Row],[Columna3]])/Tabla13[[#This Row],[Columna3]]*100</f>
        <v>5.1765832795560813</v>
      </c>
      <c r="F21" s="16">
        <f>Tabla13[[#This Row],[Columna4]]/D29*100</f>
        <v>74.613608500952083</v>
      </c>
    </row>
    <row r="22" spans="1:6" ht="18" customHeight="1">
      <c r="A22" s="2" t="s">
        <v>10</v>
      </c>
      <c r="B22" s="2" t="s">
        <v>4</v>
      </c>
      <c r="C22" s="10">
        <v>136</v>
      </c>
      <c r="D22" s="19">
        <v>193</v>
      </c>
      <c r="E22" s="15">
        <f>(Tabla13[[#This Row],[Columna4]]-Tabla13[[#This Row],[Columna3]])/Tabla13[[#This Row],[Columna3]]*100</f>
        <v>41.911764705882355</v>
      </c>
      <c r="F22" s="16">
        <f>Tabla13[[#This Row],[Columna4]]/D28*100</f>
        <v>1.6180415828303152</v>
      </c>
    </row>
    <row r="23" spans="1:6" ht="18" customHeight="1">
      <c r="A23" s="2"/>
      <c r="B23" s="2" t="s">
        <v>5</v>
      </c>
      <c r="C23" s="10">
        <v>3479821</v>
      </c>
      <c r="D23" s="19">
        <v>5880364</v>
      </c>
      <c r="E23" s="15">
        <f>(Tabla13[[#This Row],[Columna4]]-Tabla13[[#This Row],[Columna3]])/Tabla13[[#This Row],[Columna3]]*100</f>
        <v>68.98466903901091</v>
      </c>
      <c r="F23" s="16">
        <f>Tabla13[[#This Row],[Columna4]]/D29*100</f>
        <v>1.0316105085594109</v>
      </c>
    </row>
    <row r="24" spans="1:6" ht="18" customHeight="1">
      <c r="A24" s="2" t="s">
        <v>11</v>
      </c>
      <c r="B24" s="2" t="s">
        <v>4</v>
      </c>
      <c r="C24" s="10">
        <v>4961</v>
      </c>
      <c r="D24" s="19">
        <v>5458</v>
      </c>
      <c r="E24" s="15">
        <f>(Tabla13[[#This Row],[Columna4]]-Tabla13[[#This Row],[Columna3]])/Tabla13[[#This Row],[Columna3]]*100</f>
        <v>10.018141503729087</v>
      </c>
      <c r="F24" s="16">
        <f>Tabla13[[#This Row],[Columna4]]/D28*100</f>
        <v>45.757880617035546</v>
      </c>
    </row>
    <row r="25" spans="1:6" ht="18" customHeight="1">
      <c r="A25" s="2"/>
      <c r="B25" s="2" t="s">
        <v>5</v>
      </c>
      <c r="C25" s="10">
        <v>108386864</v>
      </c>
      <c r="D25" s="19">
        <v>137341007</v>
      </c>
      <c r="E25" s="15">
        <f>(Tabla13[[#This Row],[Columna4]]-Tabla13[[#This Row],[Columna3]])/Tabla13[[#This Row],[Columna3]]*100</f>
        <v>26.713701210139266</v>
      </c>
      <c r="F25" s="16">
        <f>Tabla13[[#This Row],[Columna4]]/D29*100</f>
        <v>24.094159150238255</v>
      </c>
    </row>
    <row r="26" spans="1:6" ht="18" customHeight="1">
      <c r="A26" s="2" t="s">
        <v>12</v>
      </c>
      <c r="B26" s="2" t="s">
        <v>4</v>
      </c>
      <c r="C26" s="10">
        <v>16</v>
      </c>
      <c r="D26" s="19">
        <v>54</v>
      </c>
      <c r="E26" s="15">
        <f>(Tabla13[[#This Row],[Columna4]]-Tabla13[[#This Row],[Columna3]])/Tabla13[[#This Row],[Columna3]]*100</f>
        <v>237.5</v>
      </c>
      <c r="F26" s="16">
        <f>Tabla13[[#This Row],[Columna4]]/D28*100</f>
        <v>0.45271629778672035</v>
      </c>
    </row>
    <row r="27" spans="1:6" ht="18" customHeight="1">
      <c r="A27" s="2"/>
      <c r="B27" s="2" t="s">
        <v>5</v>
      </c>
      <c r="C27" s="10">
        <v>873728</v>
      </c>
      <c r="D27" s="19">
        <v>1485591</v>
      </c>
      <c r="E27" s="15">
        <f>(Tabla13[[#This Row],[Columna4]]-Tabla13[[#This Row],[Columna3]])/Tabla13[[#This Row],[Columna3]]*100</f>
        <v>70.029002160855541</v>
      </c>
      <c r="F27" s="16">
        <f>Tabla13[[#This Row],[Columna4]]/D29*100</f>
        <v>0.26062184025024365</v>
      </c>
    </row>
    <row r="28" spans="1:6" ht="18" customHeight="1">
      <c r="A28" s="1" t="s">
        <v>0</v>
      </c>
      <c r="B28" s="1" t="s">
        <v>4</v>
      </c>
      <c r="C28" s="12">
        <v>10854</v>
      </c>
      <c r="D28" s="12">
        <f>D20+D22+D24+D26</f>
        <v>11928</v>
      </c>
      <c r="E28" s="17">
        <f>(Tabla13[[#This Row],[Columna4]]-Tabla13[[#This Row],[Columna3]])/Tabla13[[#This Row],[Columna3]]*100</f>
        <v>9.8949695964621327</v>
      </c>
      <c r="F28" s="18">
        <f>Tabla13[[#This Row],[Columna4]]/Tabla13[[#This Row],[Columna4]]*100</f>
        <v>100</v>
      </c>
    </row>
    <row r="29" spans="1:6" ht="18" customHeight="1">
      <c r="A29" s="1"/>
      <c r="B29" s="1" t="s">
        <v>5</v>
      </c>
      <c r="C29" s="12">
        <v>517118337</v>
      </c>
      <c r="D29" s="12">
        <f>D21+D23+D25+D27</f>
        <v>570017846</v>
      </c>
      <c r="E29" s="17">
        <f>(Tabla13[[#This Row],[Columna4]]-Tabla13[[#This Row],[Columna3]])/Tabla13[[#This Row],[Columna3]]*100</f>
        <v>10.229671859421996</v>
      </c>
      <c r="F29" s="18">
        <f>Tabla13[[#This Row],[Columna4]]/Tabla13[[#This Row],[Columna4]]*100</f>
        <v>100</v>
      </c>
    </row>
    <row r="30" spans="1:6" ht="21.75" customHeight="1">
      <c r="A30" s="8" t="s">
        <v>16</v>
      </c>
      <c r="B30" s="8"/>
      <c r="C30" s="8"/>
      <c r="D30" s="8"/>
      <c r="E30" s="8"/>
      <c r="F30" s="8"/>
    </row>
  </sheetData>
  <mergeCells count="1">
    <mergeCell ref="C6:F6"/>
  </mergeCells>
  <pageMargins left="0.70866141732283472" right="0.45" top="0.74803149606299213" bottom="0.74803149606299213" header="0.35" footer="0.31496062992125984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Iberaval 1,9,2-17</vt:lpstr>
      <vt:lpstr>'Iberaval 1,9,2-17'!Área_de_impresión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2015-08-11T10:14:15Z</cp:lastPrinted>
  <dcterms:created xsi:type="dcterms:W3CDTF">2014-06-13T10:22:01Z</dcterms:created>
  <dcterms:modified xsi:type="dcterms:W3CDTF">2016-03-18T08:32:28Z</dcterms:modified>
</cp:coreProperties>
</file>