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1.3\"/>
    </mc:Choice>
  </mc:AlternateContent>
  <xr:revisionPtr revIDLastSave="0" documentId="13_ncr:1_{1BB44596-CD77-44C6-8B09-8F7EB50AEA12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3.1-19" sheetId="11" r:id="rId1"/>
  </sheets>
  <definedNames>
    <definedName name="_xlnm.Print_Area" localSheetId="0">'1.3.1-19'!#REF!</definedName>
    <definedName name="OLE_LINK1" localSheetId="0">'1.3.1-19'!#REF!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1" l="1"/>
  <c r="G17" i="11" s="1"/>
  <c r="G9" i="11"/>
  <c r="G10" i="11"/>
  <c r="G11" i="11"/>
  <c r="G12" i="11"/>
  <c r="G13" i="11"/>
  <c r="G14" i="11"/>
  <c r="G15" i="11"/>
  <c r="G16" i="11"/>
  <c r="L9" i="11"/>
  <c r="M9" i="11" s="1"/>
  <c r="L10" i="11"/>
  <c r="M10" i="11" s="1"/>
  <c r="L11" i="11"/>
  <c r="M11" i="11" s="1"/>
  <c r="L12" i="11"/>
  <c r="M12" i="11" s="1"/>
  <c r="L13" i="11"/>
  <c r="M13" i="11" s="1"/>
  <c r="L14" i="11"/>
  <c r="M14" i="11" s="1"/>
  <c r="L15" i="11"/>
  <c r="M15" i="11" s="1"/>
  <c r="L16" i="11"/>
  <c r="M16" i="11" s="1"/>
  <c r="L8" i="11"/>
  <c r="M8" i="11" s="1"/>
  <c r="J9" i="11"/>
  <c r="J10" i="11"/>
  <c r="J11" i="11"/>
  <c r="J12" i="11"/>
  <c r="J13" i="11"/>
  <c r="J14" i="11"/>
  <c r="J15" i="11"/>
  <c r="J16" i="11"/>
  <c r="J8" i="11"/>
  <c r="I17" i="11"/>
  <c r="J17" i="11" s="1"/>
  <c r="D9" i="11"/>
  <c r="D10" i="11"/>
  <c r="D11" i="11"/>
  <c r="D12" i="11"/>
  <c r="D13" i="11"/>
  <c r="D14" i="11"/>
  <c r="D15" i="11"/>
  <c r="D16" i="11"/>
  <c r="D8" i="11"/>
  <c r="C17" i="11"/>
  <c r="L17" i="11" l="1"/>
  <c r="M17" i="11" s="1"/>
  <c r="D17" i="11"/>
</calcChain>
</file>

<file path=xl/sharedStrings.xml><?xml version="1.0" encoding="utf-8"?>
<sst xmlns="http://schemas.openxmlformats.org/spreadsheetml/2006/main" count="26" uniqueCount="22">
  <si>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</si>
  <si>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</si>
  <si>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</si>
  <si>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</si>
  <si>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</si>
  <si>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</si>
  <si>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</si>
  <si>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</si>
  <si>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</si>
  <si>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</si>
  <si>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Ayudas por superficie y ayudas disociadas</t>
  </si>
  <si>
    <t>Sector del viñedo</t>
  </si>
  <si>
    <t>%Var</t>
  </si>
  <si>
    <r>
      <t>Otras FEAGA</t>
    </r>
    <r>
      <rPr>
        <vertAlign val="superscript"/>
        <sz val="11"/>
        <color theme="0"/>
        <rFont val="Myriad Pro"/>
        <family val="2"/>
      </rPr>
      <t>(2)</t>
    </r>
  </si>
  <si>
    <t xml:space="preserve">                  Esta ayuda formaba parte de las medidas de apoyo al sector de vacuno de leche que se aprobaron por la Comisión Europea en julio de 2016 como respuesta a la crisis del mismo.</t>
  </si>
  <si>
    <r>
      <t xml:space="preserve">Notas: 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>Los datos se refieren a la anualidad correspondiente.</t>
    </r>
  </si>
  <si>
    <t>CES. Informe de Situación Económica y Social de Castilla y León en 2018</t>
  </si>
  <si>
    <r>
      <t>Principales ayudas a la agricultura financiadas por el FEAGA, 2017-2018</t>
    </r>
    <r>
      <rPr>
        <b/>
        <vertAlign val="superscript"/>
        <sz val="11"/>
        <color theme="1"/>
        <rFont val="Myriad Pro"/>
        <family val="2"/>
      </rPr>
      <t>(1)</t>
    </r>
  </si>
  <si>
    <r>
      <t xml:space="preserve">                  </t>
    </r>
    <r>
      <rPr>
        <vertAlign val="superscript"/>
        <sz val="11"/>
        <color theme="1"/>
        <rFont val="Myriad Pro"/>
        <family val="2"/>
      </rPr>
      <t>(2)</t>
    </r>
    <r>
      <rPr>
        <sz val="11"/>
        <color theme="1"/>
        <rFont val="Myriad Pro"/>
        <family val="2"/>
      </rPr>
      <t xml:space="preserve">En "otras FEAGA" se incluyen las ayudas al sector frutas y hortalizas, apicultura, almacenamiento privado y leche escolar. Dentro del grupo "otras FEAGA" </t>
    </r>
  </si>
  <si>
    <t xml:space="preserve">                  en el año 2017 se realizaron pagos por un importe de 1,8 millones de euros correspondientes a la ayuda excepcional de adaptación del sector vacuno de leche. </t>
  </si>
  <si>
    <t>Fuente:  Consejería de Agricultura y Ganadería de la Junta de Castilla y León.</t>
  </si>
  <si>
    <t>Cuadro 1.3.1-19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</si>
</sst>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b/>
      <vertAlign val="superscript"/>
      <sz val="11"/>
      <color theme="1"/>
      <name val="Myriad Pro"/>
      <family val="2"/>
    </font>
    <font>
      <vertAlign val="superscript"/>
      <sz val="11"/>
      <color theme="1"/>
      <name val="Myriad Pro"/>
      <family val="2"/>
    </font>
    <font>
      <vertAlign val="superscript"/>
      <sz val="11"/>
      <color theme="0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3" borderId="0" xfId="2" applyFont="1"/>
    <xf numFmtId="0" fontId="5" fillId="0" borderId="0" xfId="0" applyFont="1"/>
    <xf numFmtId="0" fontId="6" fillId="2" borderId="0" xfId="1" applyFont="1"/>
    <xf numFmtId="0" fontId="7" fillId="3" borderId="0" xfId="2" applyFont="1"/>
    <xf numFmtId="0" fontId="4" fillId="3" borderId="0" xfId="2" applyFont="1" applyAlignment="1">
      <alignment horizontal="center"/>
    </xf>
    <xf numFmtId="0" fontId="6" fillId="2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" fontId="5" fillId="0" borderId="0" xfId="0" applyNumberFormat="1" applyFont="1"/>
    <xf numFmtId="0" fontId="5" fillId="0" borderId="0" xfId="0" applyFont="1" applyBorder="1"/>
    <xf numFmtId="0" fontId="5" fillId="2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left" inden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 indent="1"/>
    </xf>
    <xf numFmtId="0" fontId="5" fillId="5" borderId="0" xfId="0" applyFont="1" applyFill="1" applyBorder="1" applyAlignment="1">
      <alignment horizontal="left" indent="1"/>
    </xf>
    <xf numFmtId="4" fontId="5" fillId="5" borderId="0" xfId="0" applyNumberFormat="1" applyFont="1" applyFill="1" applyBorder="1" applyAlignment="1">
      <alignment horizontal="right"/>
    </xf>
    <xf numFmtId="4" fontId="5" fillId="5" borderId="0" xfId="0" applyNumberFormat="1" applyFont="1" applyFill="1" applyBorder="1" applyAlignment="1">
      <alignment horizontal="right" indent="1"/>
    </xf>
    <xf numFmtId="0" fontId="5" fillId="0" borderId="0" xfId="0" applyFont="1" applyBorder="1" applyAlignment="1">
      <alignment horizontal="left" indent="1"/>
    </xf>
    <xf numFmtId="4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 indent="1"/>
    </xf>
    <xf numFmtId="0" fontId="5" fillId="4" borderId="2" xfId="3" applyFont="1" applyBorder="1" applyAlignment="1">
      <alignment horizontal="left" indent="1"/>
    </xf>
    <xf numFmtId="4" fontId="5" fillId="4" borderId="2" xfId="3" applyNumberFormat="1" applyFont="1" applyBorder="1" applyAlignment="1">
      <alignment horizontal="right"/>
    </xf>
    <xf numFmtId="4" fontId="5" fillId="4" borderId="2" xfId="3" applyNumberFormat="1" applyFont="1" applyBorder="1" applyAlignment="1">
      <alignment horizontal="right" indent="1"/>
    </xf>
    <xf numFmtId="0" fontId="5" fillId="0" borderId="0" xfId="0" applyFont="1" applyAlignment="1">
      <alignment horizontal="justify"/>
    </xf>
    <xf numFmtId="164" fontId="5" fillId="0" borderId="1" xfId="0" applyNumberFormat="1" applyFont="1" applyBorder="1" applyAlignment="1">
      <alignment horizontal="right" indent="2"/>
    </xf>
    <xf numFmtId="164" fontId="5" fillId="5" borderId="0" xfId="0" applyNumberFormat="1" applyFont="1" applyFill="1" applyBorder="1" applyAlignment="1">
      <alignment horizontal="right" indent="2"/>
    </xf>
    <xf numFmtId="164" fontId="5" fillId="0" borderId="0" xfId="0" applyNumberFormat="1" applyFont="1" applyBorder="1" applyAlignment="1">
      <alignment horizontal="right" indent="2"/>
    </xf>
    <xf numFmtId="164" fontId="5" fillId="4" borderId="2" xfId="3" applyNumberFormat="1" applyFont="1" applyBorder="1" applyAlignment="1">
      <alignment horizontal="right" indent="2"/>
    </xf>
    <xf numFmtId="0" fontId="7" fillId="3" borderId="0" xfId="2" applyFont="1" applyAlignment="1">
      <alignment horizontal="center" vertical="center" wrapText="1"/>
    </xf>
    <xf numFmtId="0" fontId="7" fillId="3" borderId="0" xfId="2" applyFont="1" applyBorder="1" applyAlignment="1">
      <alignment horizontal="center" vertical="center" wrapText="1"/>
    </xf>
    <xf numFmtId="0" fontId="7" fillId="3" borderId="0" xfId="2" applyFont="1" applyAlignment="1">
      <alignment horizontal="center" vertical="center"/>
    </xf>
    <xf numFmtId="0" fontId="7" fillId="3" borderId="0" xfId="2" applyFont="1" applyAlignment="1">
      <alignment horizontal="center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zoomScaleNormal="100" workbookViewId="0">
      <selection activeCell="Q22" sqref="Q22"/>
    </sheetView>
  </sheetViews>
  <sheetFormatPr baseColWidth="10" defaultRowHeight="15" x14ac:dyDescent="0.25"/>
  <cols>
    <col min="1" max="1" width="13" customWidth="1"/>
    <col min="2" max="2" width="17.7109375" customWidth="1"/>
    <col min="3" max="3" width="17.42578125" style="1" customWidth="1"/>
    <col min="4" max="4" width="9.5703125" style="10" customWidth="1"/>
    <col min="5" max="5" width="17.7109375" style="1" customWidth="1"/>
    <col min="6" max="6" width="18.28515625" customWidth="1"/>
    <col min="7" max="7" width="9.5703125" style="9" customWidth="1"/>
    <col min="8" max="9" width="17.7109375" customWidth="1"/>
    <col min="10" max="10" width="9.5703125" style="9" customWidth="1"/>
    <col min="11" max="12" width="17.7109375" customWidth="1"/>
    <col min="13" max="13" width="9.5703125" style="9" customWidth="1"/>
    <col min="14" max="14" width="11.7109375" bestFit="1" customWidth="1"/>
    <col min="17" max="17" width="22.42578125" customWidth="1"/>
    <col min="18" max="18" width="17.5703125" customWidth="1"/>
  </cols>
  <sheetData>
    <row r="1" spans="1:16" x14ac:dyDescent="0.25">
      <c r="A1" s="5" t="s">
        <v>16</v>
      </c>
      <c r="B1" s="2"/>
      <c r="C1" s="2"/>
      <c r="D1" s="6"/>
      <c r="E1" s="2"/>
      <c r="F1" s="2"/>
      <c r="G1" s="6"/>
      <c r="H1" s="2"/>
      <c r="I1" s="2"/>
      <c r="J1" s="6"/>
      <c r="K1" s="2"/>
      <c r="L1" s="2"/>
      <c r="M1" s="6"/>
      <c r="N1" s="3"/>
      <c r="O1" s="3"/>
      <c r="P1" s="3"/>
    </row>
    <row r="2" spans="1:16" x14ac:dyDescent="0.25">
      <c r="A2" s="3"/>
      <c r="B2" s="3"/>
      <c r="C2" s="3"/>
      <c r="D2" s="8"/>
      <c r="E2" s="3"/>
      <c r="F2" s="3"/>
      <c r="G2" s="8"/>
      <c r="H2" s="3"/>
      <c r="I2" s="3"/>
      <c r="J2" s="8"/>
      <c r="K2" s="3"/>
      <c r="L2" s="3"/>
      <c r="M2" s="8"/>
      <c r="N2" s="3"/>
      <c r="O2" s="3"/>
      <c r="P2" s="3"/>
    </row>
    <row r="3" spans="1:16" x14ac:dyDescent="0.25">
      <c r="A3" s="4" t="s">
        <v>21</v>
      </c>
      <c r="B3" s="4"/>
      <c r="C3" s="4"/>
      <c r="D3" s="7"/>
      <c r="E3" s="4"/>
      <c r="F3" s="4"/>
      <c r="G3" s="7"/>
      <c r="H3" s="4"/>
      <c r="I3" s="4"/>
      <c r="J3" s="7"/>
      <c r="K3" s="4"/>
      <c r="L3" s="4"/>
      <c r="M3" s="7"/>
      <c r="N3" s="3"/>
      <c r="O3" s="3"/>
      <c r="P3" s="3"/>
    </row>
    <row r="4" spans="1:16" ht="17.25" x14ac:dyDescent="0.25">
      <c r="A4" s="4" t="s">
        <v>17</v>
      </c>
      <c r="B4" s="4"/>
      <c r="C4" s="4"/>
      <c r="D4" s="7"/>
      <c r="E4" s="4"/>
      <c r="F4" s="4"/>
      <c r="G4" s="7"/>
      <c r="H4" s="4"/>
      <c r="I4" s="4"/>
      <c r="J4" s="7"/>
      <c r="K4" s="4"/>
      <c r="L4" s="4"/>
      <c r="M4" s="7"/>
      <c r="N4" s="3"/>
      <c r="O4" s="3"/>
      <c r="P4" s="3"/>
    </row>
    <row r="5" spans="1:16" x14ac:dyDescent="0.25">
      <c r="A5" s="3"/>
      <c r="B5" s="3"/>
      <c r="C5" s="3"/>
      <c r="D5" s="8"/>
      <c r="E5" s="3"/>
      <c r="F5" s="3"/>
      <c r="G5" s="8"/>
      <c r="H5" s="3"/>
      <c r="I5" s="3"/>
      <c r="J5" s="8"/>
      <c r="K5" s="3"/>
      <c r="L5" s="3"/>
      <c r="M5" s="8"/>
      <c r="N5" s="3"/>
      <c r="O5" s="3"/>
      <c r="P5" s="3"/>
    </row>
    <row r="6" spans="1:16" ht="27.75" customHeight="1" x14ac:dyDescent="0.25">
      <c r="A6" s="3"/>
      <c r="B6" s="31" t="s">
        <v>10</v>
      </c>
      <c r="C6" s="31"/>
      <c r="D6" s="31" t="s">
        <v>12</v>
      </c>
      <c r="E6" s="33" t="s">
        <v>11</v>
      </c>
      <c r="F6" s="33"/>
      <c r="G6" s="31" t="s">
        <v>12</v>
      </c>
      <c r="H6" s="33" t="s">
        <v>13</v>
      </c>
      <c r="I6" s="33"/>
      <c r="J6" s="31" t="s">
        <v>12</v>
      </c>
      <c r="K6" s="34" t="s">
        <v>0</v>
      </c>
      <c r="L6" s="34"/>
      <c r="M6" s="31" t="s">
        <v>12</v>
      </c>
      <c r="N6" s="3"/>
      <c r="O6" s="3"/>
      <c r="P6" s="3"/>
    </row>
    <row r="7" spans="1:16" ht="18" customHeight="1" x14ac:dyDescent="0.25">
      <c r="A7" s="12"/>
      <c r="B7" s="13">
        <v>2017</v>
      </c>
      <c r="C7" s="13">
        <v>2018</v>
      </c>
      <c r="D7" s="32"/>
      <c r="E7" s="13">
        <v>2017</v>
      </c>
      <c r="F7" s="13">
        <v>2018</v>
      </c>
      <c r="G7" s="32"/>
      <c r="H7" s="13">
        <v>2017</v>
      </c>
      <c r="I7" s="13">
        <v>2018</v>
      </c>
      <c r="J7" s="32"/>
      <c r="K7" s="13">
        <v>2017</v>
      </c>
      <c r="L7" s="13">
        <v>2018</v>
      </c>
      <c r="M7" s="32"/>
      <c r="N7" s="3"/>
      <c r="O7" s="3"/>
      <c r="P7" s="3"/>
    </row>
    <row r="8" spans="1:16" x14ac:dyDescent="0.25">
      <c r="A8" s="14" t="s">
        <v>1</v>
      </c>
      <c r="B8" s="15">
        <v>66274262.219999999</v>
      </c>
      <c r="C8" s="15">
        <v>65825040.18</v>
      </c>
      <c r="D8" s="27">
        <f>((C8-B8)/B8)*100</f>
        <v>-0.67782277003520464</v>
      </c>
      <c r="E8" s="15">
        <v>0</v>
      </c>
      <c r="F8" s="15">
        <v>0</v>
      </c>
      <c r="G8" s="27"/>
      <c r="H8" s="16">
        <v>386004.95</v>
      </c>
      <c r="I8" s="16">
        <v>151456.47999999998</v>
      </c>
      <c r="J8" s="27">
        <f>((I8-H8)/H8)*100</f>
        <v>-60.763073116031286</v>
      </c>
      <c r="K8" s="15">
        <v>66660267.170000002</v>
      </c>
      <c r="L8" s="16">
        <f>C8+F8+I8</f>
        <v>65976496.659999996</v>
      </c>
      <c r="M8" s="27">
        <f>((L8-K8)/K8)*100</f>
        <v>-1.0257542296616111</v>
      </c>
      <c r="N8" s="3"/>
      <c r="O8" s="3"/>
      <c r="P8" s="3"/>
    </row>
    <row r="9" spans="1:16" x14ac:dyDescent="0.25">
      <c r="A9" s="17" t="s">
        <v>2</v>
      </c>
      <c r="B9" s="18">
        <v>124207345.87</v>
      </c>
      <c r="C9" s="18">
        <v>118866035.23</v>
      </c>
      <c r="D9" s="28">
        <f t="shared" ref="D9:D17" si="0">((C9-B9)/B9)*100</f>
        <v>-4.3003178295029452</v>
      </c>
      <c r="E9" s="18">
        <v>6021784.54</v>
      </c>
      <c r="F9" s="18">
        <v>8449454.0099999998</v>
      </c>
      <c r="G9" s="28">
        <f t="shared" ref="G9:G17" si="1">((F9-E9)/E9)*100</f>
        <v>40.314784660163212</v>
      </c>
      <c r="H9" s="19">
        <v>283335.78000000003</v>
      </c>
      <c r="I9" s="19">
        <v>96647.16</v>
      </c>
      <c r="J9" s="28">
        <f t="shared" ref="J9:J17" si="2">((I9-H9)/H9)*100</f>
        <v>-65.889532200980767</v>
      </c>
      <c r="K9" s="18">
        <v>130512466.19</v>
      </c>
      <c r="L9" s="19">
        <f t="shared" ref="L9:L17" si="3">C9+F9+I9</f>
        <v>127412136.40000001</v>
      </c>
      <c r="M9" s="28">
        <f t="shared" ref="M9:M17" si="4">((L9-K9)/K9)*100</f>
        <v>-2.3755047165276402</v>
      </c>
      <c r="N9" s="3"/>
      <c r="O9" s="3"/>
      <c r="P9" s="3"/>
    </row>
    <row r="10" spans="1:16" x14ac:dyDescent="0.25">
      <c r="A10" s="20" t="s">
        <v>3</v>
      </c>
      <c r="B10" s="21">
        <v>90857017.700000003</v>
      </c>
      <c r="C10" s="21">
        <v>87173644.50999999</v>
      </c>
      <c r="D10" s="29">
        <f t="shared" si="0"/>
        <v>-4.0540326804057232</v>
      </c>
      <c r="E10" s="21">
        <v>3460483.58</v>
      </c>
      <c r="F10" s="21">
        <v>588150.79</v>
      </c>
      <c r="G10" s="29">
        <f t="shared" si="1"/>
        <v>-83.003797694656299</v>
      </c>
      <c r="H10" s="22">
        <v>883571.04</v>
      </c>
      <c r="I10" s="22">
        <v>192934.22</v>
      </c>
      <c r="J10" s="29">
        <f t="shared" si="2"/>
        <v>-78.16426622583738</v>
      </c>
      <c r="K10" s="21">
        <v>95201072.319999993</v>
      </c>
      <c r="L10" s="22">
        <f t="shared" si="3"/>
        <v>87954729.519999996</v>
      </c>
      <c r="M10" s="29">
        <f t="shared" si="4"/>
        <v>-7.6116188855970197</v>
      </c>
      <c r="N10" s="3"/>
      <c r="O10" s="3"/>
      <c r="P10" s="3"/>
    </row>
    <row r="11" spans="1:16" x14ac:dyDescent="0.25">
      <c r="A11" s="17" t="s">
        <v>4</v>
      </c>
      <c r="B11" s="18">
        <v>97701405.010000005</v>
      </c>
      <c r="C11" s="18">
        <v>92336516.590000004</v>
      </c>
      <c r="D11" s="28">
        <f t="shared" si="0"/>
        <v>-5.491106724054676</v>
      </c>
      <c r="E11" s="18">
        <v>47446.02</v>
      </c>
      <c r="F11" s="18">
        <v>9037.34</v>
      </c>
      <c r="G11" s="28">
        <f t="shared" si="1"/>
        <v>-80.952374930499957</v>
      </c>
      <c r="H11" s="19">
        <v>351133.3</v>
      </c>
      <c r="I11" s="19">
        <v>62772.91</v>
      </c>
      <c r="J11" s="28">
        <f t="shared" si="2"/>
        <v>-82.122769330052165</v>
      </c>
      <c r="K11" s="18">
        <v>98099984.329999998</v>
      </c>
      <c r="L11" s="19">
        <f t="shared" si="3"/>
        <v>92408326.840000004</v>
      </c>
      <c r="M11" s="28">
        <f t="shared" si="4"/>
        <v>-5.8018943926165605</v>
      </c>
      <c r="N11" s="3"/>
      <c r="O11" s="3"/>
      <c r="P11" s="3"/>
    </row>
    <row r="12" spans="1:16" x14ac:dyDescent="0.25">
      <c r="A12" s="20" t="s">
        <v>5</v>
      </c>
      <c r="B12" s="21">
        <v>120697624.72</v>
      </c>
      <c r="C12" s="21">
        <v>115988729.38</v>
      </c>
      <c r="D12" s="29">
        <f t="shared" si="0"/>
        <v>-3.901398516270655</v>
      </c>
      <c r="E12" s="21">
        <v>16158.49</v>
      </c>
      <c r="F12" s="21">
        <v>4823.99</v>
      </c>
      <c r="G12" s="29">
        <f t="shared" si="1"/>
        <v>-70.145787137288195</v>
      </c>
      <c r="H12" s="22">
        <v>1640751.73</v>
      </c>
      <c r="I12" s="22">
        <v>1396855.6099999999</v>
      </c>
      <c r="J12" s="29">
        <f t="shared" si="2"/>
        <v>-14.864900980479243</v>
      </c>
      <c r="K12" s="21">
        <v>122354534.94</v>
      </c>
      <c r="L12" s="22">
        <f t="shared" si="3"/>
        <v>117390408.97999999</v>
      </c>
      <c r="M12" s="29">
        <f t="shared" si="4"/>
        <v>-4.0571654842497731</v>
      </c>
      <c r="N12" s="3"/>
      <c r="O12" s="3"/>
      <c r="P12" s="3"/>
    </row>
    <row r="13" spans="1:16" x14ac:dyDescent="0.25">
      <c r="A13" s="17" t="s">
        <v>6</v>
      </c>
      <c r="B13" s="18">
        <v>65758719.119999997</v>
      </c>
      <c r="C13" s="18">
        <v>61476554.120000005</v>
      </c>
      <c r="D13" s="28">
        <f t="shared" si="0"/>
        <v>-6.5119349301583433</v>
      </c>
      <c r="E13" s="18">
        <v>153731.78</v>
      </c>
      <c r="F13" s="18">
        <v>346185.9</v>
      </c>
      <c r="G13" s="28">
        <f t="shared" si="1"/>
        <v>125.18824669824289</v>
      </c>
      <c r="H13" s="19">
        <v>278096.52</v>
      </c>
      <c r="I13" s="19">
        <v>319463.19</v>
      </c>
      <c r="J13" s="28">
        <f t="shared" si="2"/>
        <v>14.874932631303686</v>
      </c>
      <c r="K13" s="18">
        <v>66190547.420000002</v>
      </c>
      <c r="L13" s="19">
        <f t="shared" si="3"/>
        <v>62142203.210000001</v>
      </c>
      <c r="M13" s="28">
        <f t="shared" si="4"/>
        <v>-6.1161969009139234</v>
      </c>
      <c r="N13" s="3"/>
      <c r="O13" s="3"/>
      <c r="P13" s="3"/>
    </row>
    <row r="14" spans="1:16" x14ac:dyDescent="0.25">
      <c r="A14" s="20" t="s">
        <v>7</v>
      </c>
      <c r="B14" s="21">
        <v>66801664.420000002</v>
      </c>
      <c r="C14" s="21">
        <v>63723031.850000001</v>
      </c>
      <c r="D14" s="29">
        <f t="shared" si="0"/>
        <v>-4.6086165617727888</v>
      </c>
      <c r="E14" s="21">
        <v>46239.77</v>
      </c>
      <c r="F14" s="21">
        <v>0</v>
      </c>
      <c r="G14" s="29">
        <f t="shared" si="1"/>
        <v>-100</v>
      </c>
      <c r="H14" s="22">
        <v>63775.040000000001</v>
      </c>
      <c r="I14" s="22">
        <v>40635.269999999997</v>
      </c>
      <c r="J14" s="29">
        <f t="shared" si="2"/>
        <v>-36.283426870449638</v>
      </c>
      <c r="K14" s="21">
        <v>66911679.229999997</v>
      </c>
      <c r="L14" s="22">
        <f t="shared" si="3"/>
        <v>63763667.120000005</v>
      </c>
      <c r="M14" s="29">
        <f t="shared" si="4"/>
        <v>-4.7047274051800718</v>
      </c>
      <c r="N14" s="3"/>
      <c r="O14" s="3"/>
      <c r="P14" s="3"/>
    </row>
    <row r="15" spans="1:16" x14ac:dyDescent="0.25">
      <c r="A15" s="17" t="s">
        <v>8</v>
      </c>
      <c r="B15" s="18">
        <v>116535062.04000001</v>
      </c>
      <c r="C15" s="18">
        <v>109140298.16</v>
      </c>
      <c r="D15" s="28">
        <f t="shared" si="0"/>
        <v>-6.3455270461535411</v>
      </c>
      <c r="E15" s="18">
        <v>11837569.369999999</v>
      </c>
      <c r="F15" s="18">
        <v>13515487.619999999</v>
      </c>
      <c r="G15" s="28">
        <f t="shared" si="1"/>
        <v>14.174516723444555</v>
      </c>
      <c r="H15" s="19">
        <v>654346.14</v>
      </c>
      <c r="I15" s="19">
        <v>542115.76</v>
      </c>
      <c r="J15" s="28">
        <f t="shared" si="2"/>
        <v>-17.151530839625647</v>
      </c>
      <c r="K15" s="18">
        <v>129026977.55</v>
      </c>
      <c r="L15" s="19">
        <f t="shared" si="3"/>
        <v>123197901.54000001</v>
      </c>
      <c r="M15" s="28">
        <f t="shared" si="4"/>
        <v>-4.5177187908173169</v>
      </c>
      <c r="N15" s="3"/>
      <c r="O15" s="3"/>
      <c r="P15" s="3"/>
    </row>
    <row r="16" spans="1:16" x14ac:dyDescent="0.25">
      <c r="A16" s="20" t="s">
        <v>9</v>
      </c>
      <c r="B16" s="21">
        <v>84568808.439999998</v>
      </c>
      <c r="C16" s="21">
        <v>81593966.320000008</v>
      </c>
      <c r="D16" s="29">
        <f t="shared" si="0"/>
        <v>-3.517658785639135</v>
      </c>
      <c r="E16" s="21">
        <v>570636.77</v>
      </c>
      <c r="F16" s="21">
        <v>584620.09</v>
      </c>
      <c r="G16" s="29">
        <f t="shared" si="1"/>
        <v>2.4504765089007408</v>
      </c>
      <c r="H16" s="22">
        <v>374523.48</v>
      </c>
      <c r="I16" s="22">
        <v>100885.01</v>
      </c>
      <c r="J16" s="29">
        <f t="shared" si="2"/>
        <v>-73.063101410891505</v>
      </c>
      <c r="K16" s="21">
        <v>85513968.689999998</v>
      </c>
      <c r="L16" s="22">
        <f t="shared" si="3"/>
        <v>82279471.420000017</v>
      </c>
      <c r="M16" s="29">
        <f t="shared" si="4"/>
        <v>-3.782419784217339</v>
      </c>
      <c r="N16" s="3"/>
      <c r="O16" s="3"/>
      <c r="P16" s="3"/>
    </row>
    <row r="17" spans="1:21" x14ac:dyDescent="0.25">
      <c r="A17" s="23" t="s">
        <v>0</v>
      </c>
      <c r="B17" s="24">
        <v>833401909.53999996</v>
      </c>
      <c r="C17" s="24">
        <f>SUM(C8:C16)</f>
        <v>796123816.34000003</v>
      </c>
      <c r="D17" s="30">
        <f t="shared" si="0"/>
        <v>-4.4730030940984697</v>
      </c>
      <c r="E17" s="24">
        <v>22154050.32</v>
      </c>
      <c r="F17" s="24">
        <f>SUM(F8:F16)</f>
        <v>23497759.739999998</v>
      </c>
      <c r="G17" s="30">
        <f t="shared" si="1"/>
        <v>6.0652991240474803</v>
      </c>
      <c r="H17" s="25">
        <v>4915537.9800000004</v>
      </c>
      <c r="I17" s="25">
        <f>SUM(I8:I16)</f>
        <v>2903765.6099999994</v>
      </c>
      <c r="J17" s="30">
        <f t="shared" si="2"/>
        <v>-40.926799430405396</v>
      </c>
      <c r="K17" s="24">
        <v>860471497.84000003</v>
      </c>
      <c r="L17" s="25">
        <f t="shared" si="3"/>
        <v>822525341.69000006</v>
      </c>
      <c r="M17" s="30">
        <f t="shared" si="4"/>
        <v>-4.4099259818895078</v>
      </c>
      <c r="N17" s="3"/>
      <c r="O17" s="3"/>
      <c r="P17" s="3"/>
    </row>
    <row r="18" spans="1:21" s="3" customFormat="1" ht="23.25" customHeight="1" x14ac:dyDescent="0.25">
      <c r="A18" s="3" t="s">
        <v>15</v>
      </c>
      <c r="D18" s="8"/>
      <c r="G18" s="8"/>
      <c r="J18" s="8"/>
      <c r="M18" s="8"/>
    </row>
    <row r="19" spans="1:21" s="3" customFormat="1" ht="16.5" customHeight="1" x14ac:dyDescent="0.25">
      <c r="A19" s="3" t="s">
        <v>18</v>
      </c>
      <c r="D19" s="8"/>
      <c r="G19" s="8"/>
      <c r="J19" s="8"/>
      <c r="M19" s="8"/>
    </row>
    <row r="20" spans="1:21" s="3" customFormat="1" ht="17.25" customHeight="1" x14ac:dyDescent="0.25">
      <c r="A20" s="3" t="s">
        <v>19</v>
      </c>
      <c r="U20" s="26"/>
    </row>
    <row r="21" spans="1:21" s="3" customFormat="1" ht="17.25" customHeight="1" x14ac:dyDescent="0.25">
      <c r="A21" s="3" t="s">
        <v>14</v>
      </c>
    </row>
    <row r="22" spans="1:21" s="3" customFormat="1" ht="18.75" customHeight="1" x14ac:dyDescent="0.25">
      <c r="A22" s="3" t="s">
        <v>20</v>
      </c>
      <c r="D22" s="8"/>
      <c r="G22" s="8"/>
      <c r="J22" s="8"/>
      <c r="M22" s="8"/>
    </row>
    <row r="23" spans="1:21" x14ac:dyDescent="0.25">
      <c r="A23" s="3"/>
      <c r="B23" s="3"/>
      <c r="C23" s="3"/>
      <c r="D23" s="8"/>
      <c r="E23" s="3"/>
      <c r="F23" s="3"/>
      <c r="G23" s="8"/>
      <c r="H23" s="11"/>
      <c r="I23" s="3"/>
      <c r="J23" s="8"/>
      <c r="K23" s="3"/>
      <c r="L23" s="3"/>
      <c r="M23" s="8"/>
      <c r="N23" s="3"/>
      <c r="O23" s="3"/>
      <c r="P23" s="3"/>
    </row>
  </sheetData>
  <mergeCells count="8">
    <mergeCell ref="B6:C6"/>
    <mergeCell ref="D6:D7"/>
    <mergeCell ref="E6:F6"/>
    <mergeCell ref="K6:L6"/>
    <mergeCell ref="M6:M7"/>
    <mergeCell ref="G6:G7"/>
    <mergeCell ref="H6:I6"/>
    <mergeCell ref="J6:J7"/>
  </mergeCells>
  <pageMargins left="0.70866141732283472" right="0.70866141732283472" top="0.55118110236220474" bottom="0.5118110236220472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1.3.1-19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2019-03-28T13:10:57Z</cp:lastPrinted>
  <dcterms:created xsi:type="dcterms:W3CDTF">2014-06-27T11:56:58Z</dcterms:created>
  <dcterms:modified xsi:type="dcterms:W3CDTF">2019-06-12T11:30:52Z</dcterms:modified>
</cp:coreProperties>
</file>