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Y:\COMISION DE ECONOMIA\ISSES 2018\Cuadros y Gráficos\En Revisión\1.8\1.8.1\1.8.1.1\"/>
    </mc:Choice>
  </mc:AlternateContent>
  <xr:revisionPtr revIDLastSave="0" documentId="13_ncr:1_{ADD6A3C1-E3DB-4B63-A312-7234E2BEB807}" xr6:coauthVersionLast="43" xr6:coauthVersionMax="43" xr10:uidLastSave="{00000000-0000-0000-0000-000000000000}"/>
  <bookViews>
    <workbookView xWindow="-120" yWindow="-120" windowWidth="29040" windowHeight="17640" xr2:uid="{00000000-000D-0000-FFFF-FFFF00000000}"/>
  </bookViews>
  <sheets>
    <sheet name="1.8.1-1" sheetId="16" r:id="rId1"/>
    <sheet name="Histórico" sheetId="1" r:id="rId2"/>
    <sheet name="Datos 2017 y 2018" sheetId="15" r:id="rId3"/>
  </sheets>
  <externalReferences>
    <externalReference r:id="rId4"/>
  </externalReferences>
  <definedNames>
    <definedName name="_xlnm.Print_Area" localSheetId="0">'1.8.1-1'!$A$1:$D$28</definedName>
    <definedName name="_xlnm.Print_Area" localSheetId="1">Histórico!$A$1:$M$27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88" i="15" l="1"/>
  <c r="O188" i="15" s="1"/>
  <c r="N177" i="15"/>
  <c r="O177" i="15" s="1"/>
  <c r="N166" i="15"/>
  <c r="O166" i="15" s="1"/>
  <c r="N155" i="15"/>
  <c r="O155" i="15" s="1"/>
  <c r="N144" i="15"/>
  <c r="O144" i="15" s="1"/>
  <c r="N133" i="15"/>
  <c r="O133" i="15" s="1"/>
  <c r="N122" i="15"/>
  <c r="O122" i="15" s="1"/>
  <c r="N111" i="15"/>
  <c r="O111" i="15" s="1"/>
  <c r="N100" i="15"/>
  <c r="O100" i="15" s="1"/>
  <c r="N89" i="15"/>
  <c r="O89" i="15" s="1"/>
  <c r="N78" i="15"/>
  <c r="O78" i="15" s="1"/>
  <c r="N67" i="15"/>
  <c r="O67" i="15" s="1"/>
  <c r="N56" i="15"/>
  <c r="O56" i="15" s="1"/>
  <c r="N45" i="15"/>
  <c r="O45" i="15" s="1"/>
  <c r="N34" i="15"/>
  <c r="O34" i="15" s="1"/>
  <c r="N23" i="15"/>
  <c r="O23" i="15" s="1"/>
  <c r="N12" i="15"/>
  <c r="O12" i="15" s="1"/>
  <c r="C188" i="15"/>
  <c r="D188" i="15" s="1"/>
  <c r="C177" i="15"/>
  <c r="D177" i="15" s="1"/>
  <c r="C166" i="15"/>
  <c r="D166" i="15" s="1"/>
  <c r="C155" i="15"/>
  <c r="D155" i="15" s="1"/>
  <c r="C144" i="15"/>
  <c r="D144" i="15" s="1"/>
  <c r="C133" i="15"/>
  <c r="D133" i="15" s="1"/>
  <c r="C122" i="15"/>
  <c r="D122" i="15" s="1"/>
  <c r="C111" i="15"/>
  <c r="D111" i="15" s="1"/>
  <c r="C100" i="15"/>
  <c r="D100" i="15" s="1"/>
  <c r="C89" i="15"/>
  <c r="D89" i="15" s="1"/>
  <c r="C78" i="15"/>
  <c r="D78" i="15" s="1"/>
  <c r="C67" i="15"/>
  <c r="D67" i="15" s="1"/>
  <c r="C56" i="15"/>
  <c r="D56" i="15" s="1"/>
  <c r="C45" i="15"/>
  <c r="D45" i="15" s="1"/>
  <c r="C34" i="15"/>
  <c r="D34" i="15" s="1"/>
  <c r="C23" i="15"/>
  <c r="D23" i="15" s="1"/>
  <c r="I19" i="15"/>
  <c r="J19" i="15" s="1"/>
  <c r="I18" i="15"/>
  <c r="J18" i="15" s="1"/>
  <c r="I17" i="15"/>
  <c r="J17" i="15" s="1"/>
  <c r="I16" i="15"/>
  <c r="J16" i="15" s="1"/>
  <c r="I15" i="15"/>
  <c r="J15" i="15" s="1"/>
  <c r="I14" i="15"/>
  <c r="J14" i="15" s="1"/>
  <c r="I13" i="15"/>
  <c r="J13" i="15" s="1"/>
  <c r="I12" i="15"/>
  <c r="J12" i="15" s="1"/>
  <c r="C12" i="15"/>
  <c r="D12" i="15" s="1"/>
  <c r="I11" i="15"/>
  <c r="J11" i="15" s="1"/>
  <c r="I10" i="15"/>
  <c r="J10" i="15" s="1"/>
  <c r="I9" i="15"/>
  <c r="J9" i="15" s="1"/>
  <c r="I8" i="15"/>
  <c r="J8" i="15" s="1"/>
  <c r="I7" i="15"/>
  <c r="J7" i="15" s="1"/>
  <c r="I6" i="15"/>
  <c r="J6" i="15" s="1"/>
  <c r="I5" i="15"/>
  <c r="J5" i="15" s="1"/>
  <c r="I4" i="15"/>
  <c r="J4" i="15" s="1"/>
  <c r="I3" i="15"/>
  <c r="J3" i="15" s="1"/>
  <c r="M10" i="1"/>
  <c r="M11" i="1"/>
  <c r="M12" i="1"/>
  <c r="M13" i="1"/>
  <c r="M14" i="1"/>
  <c r="M15" i="1"/>
  <c r="M16" i="1"/>
  <c r="M17" i="1"/>
  <c r="M18" i="1"/>
  <c r="M19" i="1"/>
  <c r="M20" i="1"/>
  <c r="M21" i="1"/>
  <c r="M22" i="1"/>
  <c r="M23" i="1"/>
  <c r="M24" i="1"/>
  <c r="M25" i="1"/>
  <c r="M26" i="1"/>
  <c r="M9" i="1"/>
  <c r="I20" i="15" l="1"/>
  <c r="J20" i="15" s="1"/>
</calcChain>
</file>

<file path=xl/sharedStrings.xml><?xml version="1.0" encoding="utf-8"?>
<sst xmlns="http://schemas.openxmlformats.org/spreadsheetml/2006/main" count="791" uniqueCount="71">
  <si>
    <t>Castilla y León</t>
  </si>
  <si>
    <t>(millones de euros)</t>
  </si>
  <si>
    <t>Presupuesto</t>
  </si>
  <si>
    <t>Andalucía</t>
  </si>
  <si>
    <t>Aragón</t>
  </si>
  <si>
    <t>Asturias</t>
  </si>
  <si>
    <t>Baleares</t>
  </si>
  <si>
    <t>Canarias</t>
  </si>
  <si>
    <t>Cantabria</t>
  </si>
  <si>
    <t>Castilla-La Mancha</t>
  </si>
  <si>
    <t>Cataluña</t>
  </si>
  <si>
    <t>Valencia</t>
  </si>
  <si>
    <t>Extremadura</t>
  </si>
  <si>
    <t>Galicia</t>
  </si>
  <si>
    <t>Madrid</t>
  </si>
  <si>
    <t>Murcia</t>
  </si>
  <si>
    <t>Navarra</t>
  </si>
  <si>
    <t>País Vasco</t>
  </si>
  <si>
    <t>Rioja</t>
  </si>
  <si>
    <t xml:space="preserve">Total </t>
  </si>
  <si>
    <t>% Variación</t>
  </si>
  <si>
    <t>Cuadro 1.8.1-1</t>
  </si>
  <si>
    <t>Fuente:   Ministerio de Hacienda y Función Pública.</t>
  </si>
  <si>
    <t>CES. Informe de Situación Económica y Social de Castilla y León en 2018</t>
  </si>
  <si>
    <t>Presupuestos de las Comunidades Autónomas, 2008-2018</t>
  </si>
  <si>
    <t>Gasto</t>
  </si>
  <si>
    <t xml:space="preserve">Créditos Iniciales </t>
  </si>
  <si>
    <t>Euro/Unidades</t>
  </si>
  <si>
    <t>Gastos de Personal</t>
  </si>
  <si>
    <t>Gastos Ctes. en Bienes y Servicios</t>
  </si>
  <si>
    <t>Gastos Financieros</t>
  </si>
  <si>
    <t>Transferencias corrientes</t>
  </si>
  <si>
    <t>Fondo contingencia</t>
  </si>
  <si>
    <t>Inversiones Reales</t>
  </si>
  <si>
    <t>Transferencias de capital</t>
  </si>
  <si>
    <t>Activos Financieros</t>
  </si>
  <si>
    <t>Pasivos Financieros</t>
  </si>
  <si>
    <t>TOTAL</t>
  </si>
  <si>
    <t>Presupuestos de las Comunidades Autónomas, 2017-2018</t>
  </si>
  <si>
    <t>% Variación 17-18</t>
  </si>
  <si>
    <t>17-18</t>
  </si>
  <si>
    <t>Capítulo</t>
  </si>
  <si>
    <t>Andalucía(S.1312-01-00-000-B-B-000)</t>
  </si>
  <si>
    <t>Meuros</t>
  </si>
  <si>
    <t>1</t>
  </si>
  <si>
    <t>2</t>
  </si>
  <si>
    <t>3</t>
  </si>
  <si>
    <t>4</t>
  </si>
  <si>
    <t>5</t>
  </si>
  <si>
    <t>6</t>
  </si>
  <si>
    <t>7</t>
  </si>
  <si>
    <t>8</t>
  </si>
  <si>
    <t>9</t>
  </si>
  <si>
    <t>Aragón(S.1312-02-00-000-B-B-000)</t>
  </si>
  <si>
    <t>Principado de Asturias(S.1312-03-00-000-B-B-000)</t>
  </si>
  <si>
    <t>Illes Balears(S.1312-04-00-000-B-B-000)</t>
  </si>
  <si>
    <t>Canarias(S.1312-05-00-000-B-B-000)</t>
  </si>
  <si>
    <t>Cantabria(S.1312-06-00-000-B-B-000)</t>
  </si>
  <si>
    <t>Castilla y León(S.1312-07-00-000-B-B-000)</t>
  </si>
  <si>
    <t>Castilla-La Mancha(S.1312-08-00-000-B-B-000)</t>
  </si>
  <si>
    <t>Cataluña(S.1312-09-00-000-B-B-000)</t>
  </si>
  <si>
    <t>Extremadura(S.1312-10-00-000-B-B-000)</t>
  </si>
  <si>
    <t>Galicia(S.1312-11-00-000-B-B-000)</t>
  </si>
  <si>
    <t>Comunidad de Madrid(S.1312-12-00-000-B-B-000)</t>
  </si>
  <si>
    <t>Región de Murcia(S.1312-13-00-000-B-B-000)</t>
  </si>
  <si>
    <t>Comunidad Foral de Navarra(S.1312-14-00-000-B-B-000)</t>
  </si>
  <si>
    <t>País Vasco(S.1312-15-00-000-B-B-000)</t>
  </si>
  <si>
    <t>La Rioja(S.1312-16-00-000-B-B-000)</t>
  </si>
  <si>
    <t>Comunitat Valenciana(S.1312-17-00-000-B-B-000)</t>
  </si>
  <si>
    <r>
      <t xml:space="preserve">Nota: </t>
    </r>
    <r>
      <rPr>
        <vertAlign val="superscript"/>
        <sz val="11"/>
        <color theme="1"/>
        <rFont val="Myriad Pro"/>
        <family val="2"/>
      </rPr>
      <t>(1)</t>
    </r>
    <r>
      <rPr>
        <sz val="11"/>
        <color theme="1"/>
        <rFont val="Myriad Pro"/>
        <family val="2"/>
      </rPr>
      <t xml:space="preserve"> Los datos de 2018 ofrecidos corresponden a la prórroga del presupuesto de 2017 para el ejercicio 2018 derivado de la falta de presentación de Proyecto de Ley de Presupuestos, de conformidad con lo dispuesto en el artículo 33 del Decreto Legislativo 3/2992, de 24 de diciembre En 2018 el total de ingresos y gastos de la Comunidad de Cataluña se observa descuadrado al haberse sustituido los recursos del sistema del año anterior, por los comunicados con ocasión de la prórroga de los Presupuestos Generales del Estado.</t>
    </r>
  </si>
  <si>
    <t>Fuente:   Ministerio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</si>
</sst>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9" x14ac:knownFonts="1">
    <font>
      <sz val="11"/>
      <color theme="1"/>
      <name val="Calibri"/>
      <family val="2"/>
      <scheme val="minor"/>
    </font>
    <font>
      <sz val="11"/>
      <color theme="1"/>
      <name val="Calibri"/>
      <family val="2"/>
      <scheme val="minor"/>
    </font>
    <font>
      <sz val="11"/>
      <color theme="0"/>
      <name val="Calibri"/>
      <family val="2"/>
      <scheme val="minor"/>
    </font>
    <font>
      <sz val="11"/>
      <color theme="0"/>
      <name val="Myriad Pro"/>
      <family val="2"/>
    </font>
    <font>
      <sz val="11"/>
      <color theme="1"/>
      <name val="Myriad Pro"/>
      <family val="2"/>
    </font>
    <font>
      <b/>
      <sz val="11"/>
      <color theme="1"/>
      <name val="Myriad Pro"/>
      <family val="2"/>
    </font>
    <font>
      <b/>
      <sz val="11"/>
      <name val="Calibri"/>
      <family val="2"/>
    </font>
    <font>
      <sz val="11"/>
      <color rgb="FF000000"/>
      <name val="Myriad Pro"/>
      <family val="2"/>
    </font>
    <font>
      <vertAlign val="superscript"/>
      <sz val="11"/>
      <color theme="1"/>
      <name val="Myriad Pro"/>
      <family val="2"/>
    </font>
  </fonts>
  <fills count="14">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7" tint="0.59999389629810485"/>
        <bgColor indexed="65"/>
      </patternFill>
    </fill>
    <fill>
      <patternFill patternType="solid">
        <fgColor theme="4" tint="0.79998168889431442"/>
        <bgColor indexed="65"/>
      </patternFill>
    </fill>
    <fill>
      <patternFill patternType="solid">
        <fgColor rgb="FF4F81BD"/>
        <bgColor indexed="64"/>
      </patternFill>
    </fill>
    <fill>
      <patternFill patternType="solid">
        <fgColor rgb="FFB8CCE4"/>
        <bgColor indexed="64"/>
      </patternFill>
    </fill>
    <fill>
      <patternFill patternType="solid">
        <fgColor rgb="FFDCE6F1"/>
        <bgColor indexed="64"/>
      </patternFill>
    </fill>
    <fill>
      <patternFill patternType="solid">
        <fgColor rgb="FFD9E1F2"/>
        <bgColor rgb="FFFFFFFF"/>
      </patternFill>
    </fill>
    <fill>
      <patternFill patternType="solid">
        <fgColor rgb="FFDCE6F1"/>
        <bgColor rgb="FF000000"/>
      </patternFill>
    </fill>
    <fill>
      <patternFill patternType="solid">
        <fgColor rgb="FFFFA500"/>
      </patternFill>
    </fill>
    <fill>
      <patternFill patternType="solid">
        <fgColor rgb="FFFFFF00"/>
      </patternFill>
    </fill>
    <fill>
      <patternFill patternType="solid">
        <fgColor rgb="FFCCFFFF"/>
        <bgColor indexed="64"/>
      </patternFill>
    </fill>
  </fills>
  <borders count="12">
    <border>
      <left/>
      <right/>
      <top/>
      <bottom/>
      <diagonal/>
    </border>
    <border>
      <left/>
      <right style="thin">
        <color rgb="FF000000"/>
      </right>
      <top style="thin">
        <color rgb="FF000000"/>
      </top>
      <bottom style="thin">
        <color rgb="FF000000"/>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indexed="64"/>
      </top>
      <bottom/>
      <diagonal/>
    </border>
  </borders>
  <cellStyleXfs count="5">
    <xf numFmtId="0" fontId="0" fillId="0" borderId="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63">
    <xf numFmtId="0" fontId="0" fillId="0" borderId="0" xfId="0"/>
    <xf numFmtId="0" fontId="3" fillId="2" borderId="0" xfId="1" applyFont="1"/>
    <xf numFmtId="0" fontId="4" fillId="0" borderId="0" xfId="0" applyFont="1"/>
    <xf numFmtId="0" fontId="5" fillId="3" borderId="0" xfId="2" applyFont="1"/>
    <xf numFmtId="0" fontId="5" fillId="0" borderId="0" xfId="0" applyFont="1"/>
    <xf numFmtId="0" fontId="4" fillId="0" borderId="0" xfId="0" applyFont="1" applyAlignment="1">
      <alignment horizontal="left" vertical="center" indent="1"/>
    </xf>
    <xf numFmtId="164" fontId="4" fillId="0" borderId="0" xfId="0" applyNumberFormat="1" applyFont="1" applyAlignment="1">
      <alignment horizontal="right" vertical="center"/>
    </xf>
    <xf numFmtId="164" fontId="4" fillId="0" borderId="0" xfId="0" applyNumberFormat="1" applyFont="1" applyAlignment="1">
      <alignment horizontal="right" vertical="center" wrapText="1"/>
    </xf>
    <xf numFmtId="0" fontId="4" fillId="4" borderId="0" xfId="3" applyFont="1" applyAlignment="1">
      <alignment horizontal="left" vertical="center" indent="1"/>
    </xf>
    <xf numFmtId="164" fontId="4" fillId="4" borderId="0" xfId="3" applyNumberFormat="1" applyFont="1" applyAlignment="1">
      <alignment horizontal="right" vertical="center"/>
    </xf>
    <xf numFmtId="164" fontId="4" fillId="4" borderId="0" xfId="3" applyNumberFormat="1" applyFont="1" applyAlignment="1">
      <alignment horizontal="right" vertical="center" wrapText="1"/>
    </xf>
    <xf numFmtId="0" fontId="3" fillId="2" borderId="0" xfId="1" applyFont="1" applyAlignment="1">
      <alignment horizontal="center" vertical="center"/>
    </xf>
    <xf numFmtId="164" fontId="1" fillId="5" borderId="0" xfId="4" applyNumberFormat="1" applyAlignment="1">
      <alignment horizontal="right" vertical="center"/>
    </xf>
    <xf numFmtId="164" fontId="1" fillId="5" borderId="0" xfId="4" applyNumberFormat="1" applyAlignment="1">
      <alignment horizontal="right" vertical="center" wrapText="1"/>
    </xf>
    <xf numFmtId="0" fontId="4" fillId="7" borderId="0" xfId="2" applyFont="1" applyFill="1" applyAlignment="1">
      <alignment horizontal="right" indent="2"/>
    </xf>
    <xf numFmtId="0" fontId="4" fillId="7" borderId="0" xfId="2" applyFont="1" applyFill="1" applyAlignment="1">
      <alignment horizontal="right" wrapText="1" indent="2"/>
    </xf>
    <xf numFmtId="0" fontId="1" fillId="8" borderId="0" xfId="4" applyFill="1" applyAlignment="1">
      <alignment horizontal="left" vertical="center" indent="1"/>
    </xf>
    <xf numFmtId="0" fontId="3" fillId="6" borderId="0" xfId="1" applyFont="1" applyFill="1" applyAlignment="1">
      <alignment horizontal="center" vertical="center"/>
    </xf>
    <xf numFmtId="0" fontId="4" fillId="8" borderId="0" xfId="4" applyFont="1" applyFill="1" applyAlignment="1">
      <alignment horizontal="left" vertical="center" indent="1"/>
    </xf>
    <xf numFmtId="164" fontId="4" fillId="5" borderId="0" xfId="4" applyNumberFormat="1" applyFont="1" applyAlignment="1">
      <alignment horizontal="right" vertical="center" wrapText="1"/>
    </xf>
    <xf numFmtId="0" fontId="6" fillId="11" borderId="7" xfId="0" applyFont="1" applyFill="1" applyBorder="1" applyAlignment="1">
      <alignment horizontal="left" textRotation="90"/>
    </xf>
    <xf numFmtId="0" fontId="6" fillId="11" borderId="1" xfId="0" applyFont="1" applyFill="1" applyBorder="1" applyAlignment="1">
      <alignment horizontal="left" vertical="center"/>
    </xf>
    <xf numFmtId="0" fontId="6" fillId="11" borderId="1" xfId="0" applyFont="1" applyFill="1" applyBorder="1" applyAlignment="1">
      <alignment horizontal="center" vertical="center" wrapText="1"/>
    </xf>
    <xf numFmtId="0" fontId="6" fillId="11" borderId="3" xfId="0" applyFont="1" applyFill="1" applyBorder="1" applyAlignment="1">
      <alignment horizontal="center" vertical="center"/>
    </xf>
    <xf numFmtId="0" fontId="6" fillId="12" borderId="4" xfId="0" applyFont="1" applyFill="1" applyBorder="1" applyAlignment="1">
      <alignment wrapText="1"/>
    </xf>
    <xf numFmtId="0" fontId="6" fillId="12" borderId="4" xfId="0" applyFont="1" applyFill="1" applyBorder="1"/>
    <xf numFmtId="165" fontId="0" fillId="12" borderId="4" xfId="0" applyNumberFormat="1" applyFill="1" applyBorder="1"/>
    <xf numFmtId="0" fontId="6" fillId="12" borderId="5" xfId="0" applyFont="1" applyFill="1" applyBorder="1" applyAlignment="1">
      <alignment wrapText="1"/>
    </xf>
    <xf numFmtId="0" fontId="6" fillId="12" borderId="5" xfId="0" applyFont="1" applyFill="1" applyBorder="1"/>
    <xf numFmtId="165" fontId="0" fillId="12" borderId="5" xfId="0" applyNumberFormat="1" applyFill="1" applyBorder="1"/>
    <xf numFmtId="0" fontId="6" fillId="13" borderId="5" xfId="0" applyFont="1" applyFill="1" applyBorder="1" applyAlignment="1">
      <alignment wrapText="1"/>
    </xf>
    <xf numFmtId="0" fontId="6" fillId="13" borderId="5" xfId="0" applyFont="1" applyFill="1" applyBorder="1"/>
    <xf numFmtId="165" fontId="0" fillId="13" borderId="5" xfId="0" applyNumberFormat="1" applyFill="1" applyBorder="1"/>
    <xf numFmtId="4" fontId="0" fillId="13" borderId="5" xfId="0" applyNumberFormat="1" applyFill="1" applyBorder="1"/>
    <xf numFmtId="165" fontId="6" fillId="11" borderId="5" xfId="0" applyNumberFormat="1" applyFont="1" applyFill="1" applyBorder="1" applyAlignment="1">
      <alignment horizontal="center" vertical="center"/>
    </xf>
    <xf numFmtId="0" fontId="6" fillId="12" borderId="6" xfId="0" applyFont="1" applyFill="1" applyBorder="1" applyAlignment="1">
      <alignment wrapText="1"/>
    </xf>
    <xf numFmtId="0" fontId="6" fillId="12" borderId="6" xfId="0" applyFont="1" applyFill="1" applyBorder="1"/>
    <xf numFmtId="165" fontId="0" fillId="12" borderId="6" xfId="0" applyNumberFormat="1" applyFill="1" applyBorder="1"/>
    <xf numFmtId="0" fontId="6" fillId="13" borderId="9" xfId="0" applyFont="1" applyFill="1" applyBorder="1" applyAlignment="1">
      <alignment wrapText="1"/>
    </xf>
    <xf numFmtId="0" fontId="6" fillId="13" borderId="10" xfId="0" applyFont="1" applyFill="1" applyBorder="1"/>
    <xf numFmtId="0" fontId="6" fillId="12" borderId="9" xfId="0" applyFont="1" applyFill="1" applyBorder="1" applyAlignment="1">
      <alignment wrapText="1"/>
    </xf>
    <xf numFmtId="164" fontId="4" fillId="0" borderId="0" xfId="0" applyNumberFormat="1" applyFont="1" applyAlignment="1">
      <alignment horizontal="right" vertical="center" wrapText="1" indent="2"/>
    </xf>
    <xf numFmtId="164" fontId="4" fillId="4" borderId="0" xfId="3" applyNumberFormat="1" applyFont="1" applyAlignment="1">
      <alignment horizontal="right" vertical="center" wrapText="1" indent="2"/>
    </xf>
    <xf numFmtId="164" fontId="1" fillId="5" borderId="0" xfId="4" applyNumberFormat="1" applyAlignment="1">
      <alignment horizontal="right" vertical="center" wrapText="1" indent="2"/>
    </xf>
    <xf numFmtId="0" fontId="4" fillId="0" borderId="11" xfId="0" applyFont="1" applyBorder="1" applyAlignment="1">
      <alignment horizontal="justify" vertical="center" wrapText="1"/>
    </xf>
    <xf numFmtId="0" fontId="3" fillId="2" borderId="0" xfId="1" applyFont="1" applyAlignment="1">
      <alignment horizontal="center" vertical="center" wrapText="1"/>
    </xf>
    <xf numFmtId="0" fontId="3" fillId="6" borderId="0" xfId="1" applyFont="1" applyFill="1" applyAlignment="1">
      <alignment horizontal="center" vertical="center"/>
    </xf>
    <xf numFmtId="0" fontId="6" fillId="11" borderId="9" xfId="0" applyFont="1" applyFill="1" applyBorder="1" applyAlignment="1">
      <alignment horizontal="left" vertical="center" wrapText="1"/>
    </xf>
    <xf numFmtId="0" fontId="6" fillId="11" borderId="10"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6" fillId="11" borderId="5" xfId="0" applyFont="1" applyFill="1" applyBorder="1" applyAlignment="1">
      <alignment horizontal="left" vertical="center"/>
    </xf>
    <xf numFmtId="0" fontId="6" fillId="11" borderId="8" xfId="0" applyFont="1" applyFill="1" applyBorder="1" applyAlignment="1">
      <alignment horizontal="left" vertical="center"/>
    </xf>
    <xf numFmtId="0" fontId="6" fillId="11" borderId="0" xfId="0" applyFont="1" applyFill="1" applyAlignment="1">
      <alignment horizontal="left" vertical="center"/>
    </xf>
    <xf numFmtId="0" fontId="6" fillId="11" borderId="2" xfId="0" applyFont="1" applyFill="1" applyBorder="1" applyAlignment="1">
      <alignment horizontal="left" vertical="center"/>
    </xf>
    <xf numFmtId="0" fontId="7" fillId="0" borderId="0" xfId="0" applyFont="1" applyBorder="1" applyAlignment="1">
      <alignment horizontal="left" vertical="center" indent="1"/>
    </xf>
    <xf numFmtId="164" fontId="7" fillId="0" borderId="0" xfId="0" applyNumberFormat="1" applyFont="1" applyBorder="1" applyAlignment="1">
      <alignment horizontal="right" vertical="center" wrapText="1"/>
    </xf>
    <xf numFmtId="164" fontId="7" fillId="0" borderId="0" xfId="0" applyNumberFormat="1" applyFont="1" applyBorder="1" applyAlignment="1">
      <alignment horizontal="right" vertical="center" wrapText="1" indent="1"/>
    </xf>
    <xf numFmtId="0" fontId="1" fillId="4" borderId="0" xfId="3" applyBorder="1" applyAlignment="1">
      <alignment horizontal="left" vertical="center" indent="1"/>
    </xf>
    <xf numFmtId="164" fontId="1" fillId="4" borderId="0" xfId="3" applyNumberFormat="1" applyBorder="1" applyAlignment="1">
      <alignment horizontal="right" vertical="center" wrapText="1"/>
    </xf>
    <xf numFmtId="164" fontId="1" fillId="4" borderId="0" xfId="3" applyNumberFormat="1" applyBorder="1" applyAlignment="1">
      <alignment horizontal="right" vertical="center" wrapText="1" indent="1"/>
    </xf>
    <xf numFmtId="0" fontId="7" fillId="10" borderId="0" xfId="4" applyFont="1" applyFill="1" applyBorder="1" applyAlignment="1">
      <alignment horizontal="left" vertical="center" indent="1"/>
    </xf>
    <xf numFmtId="164" fontId="7" fillId="9" borderId="0" xfId="4" applyNumberFormat="1" applyFont="1" applyFill="1" applyBorder="1" applyAlignment="1">
      <alignment horizontal="right" vertical="center" wrapText="1"/>
    </xf>
    <xf numFmtId="164" fontId="7" fillId="9" borderId="0" xfId="4" applyNumberFormat="1" applyFont="1" applyFill="1" applyBorder="1" applyAlignment="1">
      <alignment horizontal="right" vertical="center" wrapText="1" indent="1"/>
    </xf>
  </cellXfs>
  <cellStyles count="5">
    <cellStyle name="20% - Énfasis1" xfId="4" builtinId="30"/>
    <cellStyle name="40% - Énfasis1" xfId="2" builtinId="31"/>
    <cellStyle name="40% - Énfasis4" xfId="3" builtinId="43"/>
    <cellStyle name="Énfasis1" xfId="1" builtinId="29"/>
    <cellStyle name="Normal" xfId="0" builtinId="0"/>
  </cellStyles>
  <dxfs count="42">
    <dxf>
      <font>
        <b val="0"/>
        <i val="0"/>
        <strike val="0"/>
        <condense val="0"/>
        <extend val="0"/>
        <outline val="0"/>
        <shadow val="0"/>
        <u val="none"/>
        <vertAlign val="baseline"/>
        <sz val="11"/>
        <color rgb="FF000000"/>
        <name val="Myriad Pro"/>
        <family val="2"/>
        <scheme val="none"/>
      </font>
      <numFmt numFmtId="164" formatCode="#,##0.0"/>
      <fill>
        <patternFill patternType="none">
          <fgColor indexed="64"/>
          <bgColor indexed="65"/>
        </patternFill>
      </fill>
      <alignment horizontal="right" vertical="center" textRotation="0" wrapText="1" indent="1" justifyLastLine="0" shrinkToFit="0" readingOrder="0"/>
    </dxf>
    <dxf>
      <font>
        <b val="0"/>
        <i val="0"/>
        <strike val="0"/>
        <condense val="0"/>
        <extend val="0"/>
        <outline val="0"/>
        <shadow val="0"/>
        <u val="none"/>
        <vertAlign val="baseline"/>
        <sz val="11"/>
        <color rgb="FF000000"/>
        <name val="Myriad Pro"/>
        <family val="2"/>
        <scheme val="none"/>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Myriad Pro"/>
        <family val="2"/>
        <scheme val="none"/>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Myriad Pro"/>
        <family val="2"/>
        <scheme val="none"/>
      </font>
      <fill>
        <patternFill patternType="none">
          <fgColor indexed="64"/>
          <bgColor indexed="65"/>
        </patternFill>
      </fill>
      <alignment horizontal="left" vertical="center" textRotation="0" wrapText="0" indent="1" justifyLastLine="0" shrinkToFit="0" readingOrder="0"/>
    </dxf>
    <dxf>
      <border diagonalUp="0" diagonalDown="0">
        <left/>
        <right/>
        <top style="thin">
          <color auto="1"/>
        </top>
        <bottom style="thin">
          <color auto="1"/>
        </bottom>
      </border>
    </dxf>
    <dxf>
      <font>
        <b val="0"/>
        <i val="0"/>
        <strike val="0"/>
        <condense val="0"/>
        <extend val="0"/>
        <outline val="0"/>
        <shadow val="0"/>
        <u val="none"/>
        <vertAlign val="baseline"/>
        <sz val="11"/>
        <color theme="1"/>
        <name val="Myriad Pro"/>
        <family val="2"/>
        <scheme val="none"/>
      </font>
      <numFmt numFmtId="164" formatCode="#,##0.0"/>
      <alignment horizontal="right" vertical="center" textRotation="0" wrapText="1" indent="2"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1"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1"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auto="1"/>
        <name val="Myriad Pro"/>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1"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1"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numFmt numFmtId="164" formatCode="#,##0.0"/>
      <alignment horizontal="right"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1"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numFmt numFmtId="164" formatCode="#,##0.0"/>
      <alignment horizontal="right"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1"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numFmt numFmtId="164" formatCode="#,##0.0"/>
      <alignment horizontal="right"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0"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numFmt numFmtId="164" formatCode="#,##0.0"/>
      <alignment horizontal="right" vertical="center"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0"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numFmt numFmtId="164" formatCode="#,##0.0"/>
      <alignment horizontal="right" vertical="center"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0"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numFmt numFmtId="164" formatCode="#,##0.0"/>
      <alignment horizontal="right" vertical="center"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0"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numFmt numFmtId="164" formatCode="#,##0.0"/>
      <alignment horizontal="right" vertical="center"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0"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numFmt numFmtId="164" formatCode="#,##0.0"/>
      <alignment horizontal="right" vertical="center"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bottom" textRotation="0" wrapText="0"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Myriad Pro"/>
        <scheme val="none"/>
      </font>
      <alignment horizontal="left" vertical="center" textRotation="0" wrapText="0" indent="1" justifyLastLine="0" shrinkToFit="0" readingOrder="0"/>
    </dxf>
    <dxf>
      <font>
        <b val="0"/>
        <i val="0"/>
        <strike val="0"/>
        <condense val="0"/>
        <extend val="0"/>
        <outline val="0"/>
        <shadow val="0"/>
        <u val="none"/>
        <vertAlign val="baseline"/>
        <sz val="11"/>
        <color theme="1"/>
        <name val="Calibri"/>
        <scheme val="minor"/>
      </font>
      <border diagonalUp="0" diagonalDown="0" outline="0">
        <left/>
        <right/>
        <top/>
        <bottom style="medium">
          <color indexed="64"/>
        </bottom>
      </border>
    </dxf>
    <dxf>
      <border diagonalUp="0" diagonalDown="0">
        <left/>
        <right/>
        <top style="thin">
          <color auto="1"/>
        </top>
        <bottom style="thin">
          <color auto="1"/>
        </bottom>
      </border>
    </dxf>
    <dxf>
      <font>
        <b val="0"/>
        <i val="0"/>
        <strike val="0"/>
        <condense val="0"/>
        <extend val="0"/>
        <outline val="0"/>
        <shadow val="0"/>
        <u val="none"/>
        <vertAlign val="baseline"/>
        <sz val="11"/>
        <color theme="1"/>
        <name val="Myriad Pro"/>
        <scheme val="none"/>
      </font>
      <alignment horizontal="right" vertical="center" textRotation="0" wrapText="0" indent="0" justifyLastLine="0" shrinkToFit="0" readingOrder="0"/>
    </dxf>
    <dxf>
      <border outline="0">
        <bottom style="medium">
          <color indexed="64"/>
        </bottom>
      </border>
    </dxf>
    <dxf>
      <font>
        <b val="0"/>
        <i val="0"/>
        <strike val="0"/>
        <condense val="0"/>
        <extend val="0"/>
        <outline val="0"/>
        <shadow val="0"/>
        <u val="none"/>
        <vertAlign val="baseline"/>
        <sz val="11"/>
        <color theme="1"/>
        <name val="Myriad Pro"/>
        <scheme val="none"/>
      </font>
      <alignment horizontal="righ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1"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Calibri"/>
        <scheme val="minor"/>
      </font>
      <numFmt numFmtId="4" formatCode="#,##0.00"/>
      <alignment horizontal="right" vertical="bottom" textRotation="0" wrapText="1"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Calibri"/>
        <scheme val="minor"/>
      </font>
      <numFmt numFmtId="4" formatCode="#,##0.00"/>
      <alignment horizontal="right" vertical="bottom" textRotation="0" wrapText="1" relative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Calibri"/>
        <scheme val="minor"/>
      </font>
      <border diagonalUp="0" diagonalDown="0" outline="0">
        <left/>
        <right/>
        <top/>
        <bottom style="medium">
          <color indexed="64"/>
        </bottom>
      </border>
    </dxf>
    <dxf>
      <font>
        <b val="0"/>
        <i val="0"/>
        <strike val="0"/>
        <condense val="0"/>
        <extend val="0"/>
        <outline val="0"/>
        <shadow val="0"/>
        <u val="none"/>
        <vertAlign val="baseline"/>
        <sz val="11"/>
        <color rgb="FF000000"/>
        <name val="Myriad Pro"/>
        <family val="2"/>
        <scheme val="none"/>
      </font>
      <fill>
        <patternFill patternType="none">
          <fgColor indexed="64"/>
          <bgColor indexed="65"/>
        </patternFill>
      </fill>
      <alignment horizontal="right" vertical="center" textRotation="0" wrapText="1" indent="0" justifyLastLine="0" shrinkToFit="0" readingOrder="0"/>
    </dxf>
    <dxf>
      <border outline="0">
        <bottom style="medium">
          <color rgb="FF000000"/>
        </bottom>
      </border>
    </dxf>
    <dxf>
      <font>
        <b val="0"/>
        <i val="0"/>
        <strike val="0"/>
        <condense val="0"/>
        <extend val="0"/>
        <outline val="0"/>
        <shadow val="0"/>
        <u val="none"/>
        <vertAlign val="baseline"/>
        <sz val="11"/>
        <color theme="1"/>
        <name val="Myriad Pro"/>
        <family val="2"/>
        <scheme val="none"/>
      </font>
      <alignment horizontal="right" vertical="center" textRotation="0" wrapText="0" indent="0" justifyLastLine="0" shrinkToFit="0" readingOrder="0"/>
    </dxf>
  </dxfs>
  <tableStyles count="0" defaultTableStyle="TableStyleMedium9" defaultPivotStyle="PivotStyleLight16"/>
  <colors>
    <mruColors>
      <color rgb="FFDCE6F1"/>
      <color rgb="FFB8CCE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rpalcr\AppData\Local\Temp\Informe_Cifra_131928074776196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A-Gasto-Presupuesto Inicia"/>
      <sheetName val="2017-A-Ingreso-Presupuesto Inic"/>
      <sheetName val="2018-A-Gasto-Presupuesto Inicia"/>
      <sheetName val="2018-A-Ingreso-Presupuesto Inic"/>
    </sheetNames>
    <sheetDataSet>
      <sheetData sheetId="0" refreshError="1"/>
      <sheetData sheetId="1" refreshError="1"/>
      <sheetData sheetId="2">
        <row r="12">
          <cell r="D12">
            <v>34769.244997000002</v>
          </cell>
        </row>
        <row r="23">
          <cell r="D23">
            <v>6162.3136540799997</v>
          </cell>
        </row>
        <row r="34">
          <cell r="D34">
            <v>4213.4397330000002</v>
          </cell>
        </row>
        <row r="45">
          <cell r="D45">
            <v>5008.8091000000004</v>
          </cell>
        </row>
        <row r="56">
          <cell r="D56">
            <v>8272.9924470000005</v>
          </cell>
        </row>
        <row r="67">
          <cell r="D67">
            <v>2730.9743440000002</v>
          </cell>
        </row>
        <row r="78">
          <cell r="D78">
            <v>10859.218623000001</v>
          </cell>
        </row>
        <row r="89">
          <cell r="D89">
            <v>9219.0960500000001</v>
          </cell>
        </row>
        <row r="100">
          <cell r="D100">
            <v>34120.806839070006</v>
          </cell>
        </row>
        <row r="111">
          <cell r="D111">
            <v>5433.9759059999997</v>
          </cell>
        </row>
        <row r="122">
          <cell r="D122">
            <v>10723.973161</v>
          </cell>
        </row>
        <row r="133">
          <cell r="D133">
            <v>21633.750660000002</v>
          </cell>
        </row>
        <row r="144">
          <cell r="D144">
            <v>5515.4483879999998</v>
          </cell>
        </row>
        <row r="155">
          <cell r="D155">
            <v>4164.1354069999998</v>
          </cell>
        </row>
        <row r="166">
          <cell r="D166">
            <v>11578.805633</v>
          </cell>
        </row>
        <row r="177">
          <cell r="D177">
            <v>1518.9887000000001</v>
          </cell>
        </row>
        <row r="188">
          <cell r="D188">
            <v>20414.354810000001</v>
          </cell>
        </row>
      </sheetData>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38C197-16C1-40FB-833A-0D9C5B10D856}" name="Tabla13" displayName="Tabla13" ref="A9:D26" headerRowCount="0" totalsRowShown="0" headerRowDxfId="41" dataDxfId="39" headerRowBorderDxfId="40" tableBorderDxfId="4">
  <tableColumns count="4">
    <tableColumn id="1" xr3:uid="{95AF6469-A576-4CF1-83A5-264971ED16C4}" name="Columna1" headerRowDxfId="38" dataDxfId="3"/>
    <tableColumn id="11" xr3:uid="{8C2AE743-E4E2-43D6-82A9-E26E69FFE591}" name="Columna11" headerRowDxfId="37" dataDxfId="2"/>
    <tableColumn id="9" xr3:uid="{3B49B8BC-9A07-49DE-A515-2DD609247704}" name="Columna10" headerRowDxfId="36" dataDxfId="1"/>
    <tableColumn id="14" xr3:uid="{04F16487-592C-45BA-BDAF-CFB563B82AD5}" name="Columna14" headerRowDxfId="35" dataDxfId="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9:M26" headerRowCount="0" totalsRowShown="0" headerRowDxfId="34" dataDxfId="32" headerRowBorderDxfId="33" tableBorderDxfId="31">
  <tableColumns count="13">
    <tableColumn id="1" xr3:uid="{00000000-0010-0000-0000-000001000000}" name="Columna1" headerRowDxfId="30" dataDxfId="29"/>
    <tableColumn id="2" xr3:uid="{00000000-0010-0000-0000-000002000000}" name="Columna2" headerRowDxfId="28" dataDxfId="27"/>
    <tableColumn id="3" xr3:uid="{00000000-0010-0000-0000-000003000000}" name="Columna3" headerRowDxfId="26" dataDxfId="25"/>
    <tableColumn id="4" xr3:uid="{00000000-0010-0000-0000-000004000000}" name="Columna4" headerRowDxfId="24" dataDxfId="23"/>
    <tableColumn id="5" xr3:uid="{00000000-0010-0000-0000-000005000000}" name="Columna5" headerRowDxfId="22" dataDxfId="21"/>
    <tableColumn id="6" xr3:uid="{00000000-0010-0000-0000-000006000000}" name="Columna6" headerRowDxfId="20" dataDxfId="19"/>
    <tableColumn id="7" xr3:uid="{00000000-0010-0000-0000-000007000000}" name="Columna7" headerRowDxfId="18" dataDxfId="17"/>
    <tableColumn id="8" xr3:uid="{00000000-0010-0000-0000-000008000000}" name="Columna8" headerRowDxfId="16" dataDxfId="15"/>
    <tableColumn id="10" xr3:uid="{00000000-0010-0000-0000-00000A000000}" name="Columna9" headerRowDxfId="14" dataDxfId="13"/>
    <tableColumn id="11" xr3:uid="{00000000-0010-0000-0000-00000B000000}" name="Columna11" headerRowDxfId="12" dataDxfId="11"/>
    <tableColumn id="9" xr3:uid="{00000000-0010-0000-0000-000009000000}" name="Columna10" headerRowDxfId="10" dataDxfId="9"/>
    <tableColumn id="12" xr3:uid="{3A8EFB59-0432-41FF-8330-E3D724BC2D78}" name="Columna12" headerRowDxfId="8" dataDxfId="7"/>
    <tableColumn id="14" xr3:uid="{00000000-0010-0000-0000-00000E000000}" name="Columna14" headerRowDxfId="6" dataDxfId="5">
      <calculatedColumnFormula>(Tabla1[[#This Row],[Columna12]]*100/Tabla1[[#This Row],[Columna10]])-100</calculatedColumnFormula>
    </tableColumn>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9697-983E-4FB9-BA03-B7F6896ABC7C}">
  <sheetPr>
    <pageSetUpPr fitToPage="1"/>
  </sheetPr>
  <dimension ref="A1:H29"/>
  <sheetViews>
    <sheetView tabSelected="1" topLeftCell="A16" workbookViewId="0">
      <selection activeCell="L32" sqref="L32"/>
    </sheetView>
  </sheetViews>
  <sheetFormatPr baseColWidth="10" defaultRowHeight="15" x14ac:dyDescent="0.25"/>
  <cols>
    <col min="1" max="1" width="19" customWidth="1"/>
    <col min="2" max="3" width="12.42578125" customWidth="1"/>
    <col min="4" max="4" width="13.7109375" customWidth="1"/>
    <col min="5" max="5" width="13.5703125" customWidth="1"/>
  </cols>
  <sheetData>
    <row r="1" spans="1:8" x14ac:dyDescent="0.25">
      <c r="A1" s="1" t="s">
        <v>23</v>
      </c>
      <c r="B1" s="1"/>
      <c r="C1" s="1"/>
      <c r="D1" s="1"/>
      <c r="E1" s="1"/>
      <c r="F1" s="2"/>
      <c r="G1" s="2"/>
      <c r="H1" s="2"/>
    </row>
    <row r="2" spans="1:8" x14ac:dyDescent="0.25">
      <c r="A2" s="2"/>
      <c r="B2" s="2"/>
      <c r="C2" s="2"/>
      <c r="D2" s="2"/>
      <c r="E2" s="2"/>
      <c r="F2" s="2"/>
      <c r="G2" s="2"/>
      <c r="H2" s="2"/>
    </row>
    <row r="3" spans="1:8" x14ac:dyDescent="0.25">
      <c r="A3" s="3" t="s">
        <v>21</v>
      </c>
      <c r="B3" s="3"/>
      <c r="C3" s="3"/>
      <c r="D3" s="3"/>
      <c r="F3" s="2"/>
      <c r="G3" s="2"/>
      <c r="H3" s="2"/>
    </row>
    <row r="4" spans="1:8" x14ac:dyDescent="0.25">
      <c r="A4" s="3" t="s">
        <v>38</v>
      </c>
      <c r="B4" s="3"/>
      <c r="C4" s="3"/>
      <c r="D4" s="3"/>
      <c r="F4" s="2"/>
      <c r="G4" s="2"/>
      <c r="H4" s="2"/>
    </row>
    <row r="5" spans="1:8" x14ac:dyDescent="0.25">
      <c r="A5" s="3" t="s">
        <v>1</v>
      </c>
      <c r="B5" s="3"/>
      <c r="C5" s="3"/>
      <c r="D5" s="3"/>
      <c r="F5" s="2"/>
      <c r="G5" s="2"/>
      <c r="H5" s="2"/>
    </row>
    <row r="6" spans="1:8" x14ac:dyDescent="0.25">
      <c r="A6" s="4"/>
      <c r="B6" s="2"/>
      <c r="C6" s="2"/>
      <c r="D6" s="2"/>
      <c r="E6" s="2"/>
      <c r="F6" s="2"/>
      <c r="G6" s="2"/>
      <c r="H6" s="2"/>
    </row>
    <row r="7" spans="1:8" ht="18" customHeight="1" x14ac:dyDescent="0.25">
      <c r="A7" s="2"/>
      <c r="B7" s="45">
        <v>2017</v>
      </c>
      <c r="C7" s="45">
        <v>2018</v>
      </c>
      <c r="D7" s="45" t="s">
        <v>39</v>
      </c>
      <c r="E7" s="2"/>
      <c r="F7" s="2"/>
      <c r="G7" s="2"/>
      <c r="H7" s="2"/>
    </row>
    <row r="8" spans="1:8" ht="18" customHeight="1" x14ac:dyDescent="0.25">
      <c r="A8" s="2"/>
      <c r="B8" s="45"/>
      <c r="C8" s="45"/>
      <c r="D8" s="45"/>
      <c r="E8" s="2"/>
      <c r="F8" s="2"/>
      <c r="G8" s="2"/>
      <c r="H8" s="2"/>
    </row>
    <row r="9" spans="1:8" ht="18" customHeight="1" x14ac:dyDescent="0.25">
      <c r="A9" s="54" t="s">
        <v>3</v>
      </c>
      <c r="B9" s="55">
        <v>33244.588899999995</v>
      </c>
      <c r="C9" s="55">
        <v>34769.244997000002</v>
      </c>
      <c r="D9" s="56">
        <v>4.5861782246313396</v>
      </c>
      <c r="E9" s="2"/>
      <c r="F9" s="2"/>
      <c r="G9" s="2"/>
      <c r="H9" s="2"/>
    </row>
    <row r="10" spans="1:8" ht="18" customHeight="1" x14ac:dyDescent="0.25">
      <c r="A10" s="54" t="s">
        <v>4</v>
      </c>
      <c r="B10" s="55">
        <v>5577.1649100000004</v>
      </c>
      <c r="C10" s="55">
        <v>6162.3136540799997</v>
      </c>
      <c r="D10" s="56">
        <v>10.491867346988656</v>
      </c>
      <c r="E10" s="2"/>
      <c r="F10" s="2"/>
      <c r="G10" s="2"/>
      <c r="H10" s="2"/>
    </row>
    <row r="11" spans="1:8" ht="18" customHeight="1" x14ac:dyDescent="0.25">
      <c r="A11" s="54" t="s">
        <v>5</v>
      </c>
      <c r="B11" s="55">
        <v>4225.5642900000003</v>
      </c>
      <c r="C11" s="55">
        <v>4213.4397330000002</v>
      </c>
      <c r="D11" s="56">
        <v>-0.28693344055120917</v>
      </c>
      <c r="E11" s="2"/>
      <c r="F11" s="2"/>
      <c r="G11" s="2"/>
      <c r="H11" s="2"/>
    </row>
    <row r="12" spans="1:8" ht="18" customHeight="1" x14ac:dyDescent="0.25">
      <c r="A12" s="54" t="s">
        <v>6</v>
      </c>
      <c r="B12" s="55">
        <v>4668.2358899999999</v>
      </c>
      <c r="C12" s="55">
        <v>5008.8091000000004</v>
      </c>
      <c r="D12" s="56">
        <v>7.295544141836416</v>
      </c>
      <c r="E12" s="2"/>
      <c r="F12" s="2"/>
      <c r="G12" s="2"/>
      <c r="H12" s="2"/>
    </row>
    <row r="13" spans="1:8" ht="18" customHeight="1" x14ac:dyDescent="0.25">
      <c r="A13" s="54" t="s">
        <v>7</v>
      </c>
      <c r="B13" s="55">
        <v>7339.1879800000006</v>
      </c>
      <c r="C13" s="55">
        <v>8272.9924470000005</v>
      </c>
      <c r="D13" s="56">
        <v>12.723539300869632</v>
      </c>
      <c r="E13" s="2"/>
      <c r="F13" s="2"/>
      <c r="G13" s="2"/>
      <c r="H13" s="2"/>
    </row>
    <row r="14" spans="1:8" ht="18" customHeight="1" x14ac:dyDescent="0.25">
      <c r="A14" s="54" t="s">
        <v>8</v>
      </c>
      <c r="B14" s="55">
        <v>2602.8939599999999</v>
      </c>
      <c r="C14" s="55">
        <v>2730.9743440000002</v>
      </c>
      <c r="D14" s="56">
        <v>4.9206915828411439</v>
      </c>
      <c r="E14" s="2"/>
      <c r="F14" s="2"/>
      <c r="G14" s="2"/>
      <c r="H14" s="2"/>
    </row>
    <row r="15" spans="1:8" ht="18" customHeight="1" x14ac:dyDescent="0.25">
      <c r="A15" s="57" t="s">
        <v>0</v>
      </c>
      <c r="B15" s="58">
        <v>10293.18636</v>
      </c>
      <c r="C15" s="58">
        <v>10859.218623000001</v>
      </c>
      <c r="D15" s="59">
        <v>5.4990966179300926</v>
      </c>
      <c r="E15" s="2"/>
      <c r="F15" s="2"/>
      <c r="G15" s="2"/>
      <c r="H15" s="2"/>
    </row>
    <row r="16" spans="1:8" ht="18" customHeight="1" x14ac:dyDescent="0.25">
      <c r="A16" s="54" t="s">
        <v>9</v>
      </c>
      <c r="B16" s="55">
        <v>8941.0010299999994</v>
      </c>
      <c r="C16" s="55">
        <v>9219.0960500000001</v>
      </c>
      <c r="D16" s="56">
        <v>3.1103342798742517</v>
      </c>
      <c r="E16" s="2"/>
      <c r="F16" s="2"/>
      <c r="G16" s="2"/>
      <c r="H16" s="2"/>
    </row>
    <row r="17" spans="1:8" ht="18" customHeight="1" x14ac:dyDescent="0.25">
      <c r="A17" s="54" t="s">
        <v>10</v>
      </c>
      <c r="B17" s="55">
        <v>34163.865010000001</v>
      </c>
      <c r="C17" s="55">
        <v>34120.806839070006</v>
      </c>
      <c r="D17" s="56">
        <v>-0.12603424968864374</v>
      </c>
      <c r="E17" s="2"/>
      <c r="F17" s="2"/>
      <c r="G17" s="2"/>
      <c r="H17" s="2"/>
    </row>
    <row r="18" spans="1:8" ht="18" customHeight="1" x14ac:dyDescent="0.25">
      <c r="A18" s="54" t="s">
        <v>11</v>
      </c>
      <c r="B18" s="55">
        <v>18137.748809999997</v>
      </c>
      <c r="C18" s="55">
        <v>20414.354810000001</v>
      </c>
      <c r="D18" s="56">
        <v>12.551756140457897</v>
      </c>
      <c r="E18" s="2"/>
      <c r="F18" s="2"/>
      <c r="G18" s="2"/>
      <c r="H18" s="2"/>
    </row>
    <row r="19" spans="1:8" ht="18" customHeight="1" x14ac:dyDescent="0.25">
      <c r="A19" s="54" t="s">
        <v>12</v>
      </c>
      <c r="B19" s="55">
        <v>5171.6267400000006</v>
      </c>
      <c r="C19" s="55">
        <v>5433.9759059999997</v>
      </c>
      <c r="D19" s="56">
        <v>5.0728557799977523</v>
      </c>
      <c r="E19" s="2"/>
      <c r="F19" s="2"/>
      <c r="G19" s="2"/>
      <c r="H19" s="2"/>
    </row>
    <row r="20" spans="1:8" ht="18" customHeight="1" x14ac:dyDescent="0.25">
      <c r="A20" s="54" t="s">
        <v>13</v>
      </c>
      <c r="B20" s="55">
        <v>11029.406150000001</v>
      </c>
      <c r="C20" s="55">
        <v>10723.973161</v>
      </c>
      <c r="D20" s="56">
        <v>-2.7692605100048979</v>
      </c>
      <c r="E20" s="2"/>
      <c r="F20" s="2"/>
      <c r="G20" s="2"/>
      <c r="H20" s="2"/>
    </row>
    <row r="21" spans="1:8" ht="18" customHeight="1" x14ac:dyDescent="0.25">
      <c r="A21" s="54" t="s">
        <v>14</v>
      </c>
      <c r="B21" s="55">
        <v>20504.093719999997</v>
      </c>
      <c r="C21" s="55">
        <v>21633.750660000002</v>
      </c>
      <c r="D21" s="56">
        <v>5.509421462008433</v>
      </c>
      <c r="E21" s="2"/>
      <c r="F21" s="2"/>
      <c r="G21" s="2"/>
      <c r="H21" s="2"/>
    </row>
    <row r="22" spans="1:8" ht="18" customHeight="1" x14ac:dyDescent="0.25">
      <c r="A22" s="54" t="s">
        <v>15</v>
      </c>
      <c r="B22" s="55">
        <v>5092.6768499999998</v>
      </c>
      <c r="C22" s="55">
        <v>5515.4483879999998</v>
      </c>
      <c r="D22" s="56">
        <v>8.3015583052358863</v>
      </c>
      <c r="E22" s="2"/>
      <c r="F22" s="2"/>
      <c r="G22" s="2"/>
      <c r="H22" s="2"/>
    </row>
    <row r="23" spans="1:8" ht="18" customHeight="1" x14ac:dyDescent="0.25">
      <c r="A23" s="54" t="s">
        <v>16</v>
      </c>
      <c r="B23" s="55">
        <v>4061.8787900000002</v>
      </c>
      <c r="C23" s="55">
        <v>4164.1354069999998</v>
      </c>
      <c r="D23" s="56">
        <v>2.5174709115335077</v>
      </c>
      <c r="E23" s="2"/>
      <c r="F23" s="2"/>
      <c r="G23" s="2"/>
      <c r="H23" s="2"/>
    </row>
    <row r="24" spans="1:8" ht="18" customHeight="1" x14ac:dyDescent="0.25">
      <c r="A24" s="54" t="s">
        <v>17</v>
      </c>
      <c r="B24" s="55">
        <v>11125.14097</v>
      </c>
      <c r="C24" s="55">
        <v>11578.805633</v>
      </c>
      <c r="D24" s="56">
        <v>4.0778329391362291</v>
      </c>
      <c r="E24" s="2"/>
      <c r="F24" s="2"/>
      <c r="G24" s="2"/>
      <c r="H24" s="2"/>
    </row>
    <row r="25" spans="1:8" ht="18" customHeight="1" x14ac:dyDescent="0.25">
      <c r="A25" s="54" t="s">
        <v>18</v>
      </c>
      <c r="B25" s="55">
        <v>1455.6455000000001</v>
      </c>
      <c r="C25" s="55">
        <v>1518.9887000000001</v>
      </c>
      <c r="D25" s="56">
        <v>4.351554001300471</v>
      </c>
      <c r="E25" s="2"/>
      <c r="F25" s="2"/>
      <c r="G25" s="2"/>
      <c r="H25" s="2"/>
    </row>
    <row r="26" spans="1:8" ht="18" customHeight="1" thickBot="1" x14ac:dyDescent="0.3">
      <c r="A26" s="60" t="s">
        <v>19</v>
      </c>
      <c r="B26" s="61">
        <v>187633.90584999998</v>
      </c>
      <c r="C26" s="61">
        <v>196340.32845214999</v>
      </c>
      <c r="D26" s="62">
        <v>4.640111584688853</v>
      </c>
      <c r="E26" s="2"/>
      <c r="F26" s="2"/>
      <c r="G26" s="2"/>
      <c r="H26" s="2"/>
    </row>
    <row r="27" spans="1:8" ht="157.5" customHeight="1" x14ac:dyDescent="0.25">
      <c r="A27" s="44" t="s">
        <v>69</v>
      </c>
      <c r="B27" s="44"/>
      <c r="C27" s="44"/>
      <c r="D27" s="44"/>
      <c r="E27" s="2"/>
      <c r="F27" s="2"/>
      <c r="G27" s="2"/>
      <c r="H27" s="2"/>
    </row>
    <row r="28" spans="1:8" ht="20.25" customHeight="1" x14ac:dyDescent="0.25">
      <c r="A28" s="2" t="s">
        <v>70</v>
      </c>
      <c r="B28" s="2"/>
      <c r="C28" s="2"/>
      <c r="D28" s="2"/>
      <c r="E28" s="2"/>
      <c r="F28" s="2"/>
      <c r="G28" s="2"/>
      <c r="H28" s="2"/>
    </row>
    <row r="29" spans="1:8" x14ac:dyDescent="0.25">
      <c r="A29" s="2"/>
      <c r="B29" s="2"/>
      <c r="C29" s="2"/>
      <c r="D29" s="2"/>
      <c r="E29" s="2"/>
      <c r="F29" s="2"/>
      <c r="G29" s="2"/>
      <c r="H29" s="2"/>
    </row>
  </sheetData>
  <mergeCells count="4">
    <mergeCell ref="A27:D27"/>
    <mergeCell ref="D7:D8"/>
    <mergeCell ref="B7:B8"/>
    <mergeCell ref="C7:C8"/>
  </mergeCells>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
  <sheetViews>
    <sheetView workbookViewId="0">
      <selection activeCell="Q19" sqref="Q19"/>
    </sheetView>
  </sheetViews>
  <sheetFormatPr baseColWidth="10" defaultRowHeight="15" x14ac:dyDescent="0.25"/>
  <cols>
    <col min="1" max="1" width="19" customWidth="1"/>
    <col min="2" max="2" width="10.42578125" customWidth="1"/>
    <col min="3" max="4" width="10.7109375" customWidth="1"/>
    <col min="5" max="5" width="12.28515625" customWidth="1"/>
    <col min="6" max="12" width="10.7109375" customWidth="1"/>
    <col min="13" max="13" width="11.5703125" customWidth="1"/>
  </cols>
  <sheetData>
    <row r="1" spans="1:14" x14ac:dyDescent="0.25">
      <c r="A1" s="1" t="s">
        <v>23</v>
      </c>
      <c r="B1" s="1"/>
      <c r="C1" s="1"/>
      <c r="D1" s="1"/>
      <c r="E1" s="1"/>
      <c r="F1" s="1"/>
      <c r="G1" s="1"/>
      <c r="H1" s="1"/>
      <c r="I1" s="1"/>
      <c r="J1" s="1"/>
      <c r="K1" s="1"/>
      <c r="L1" s="1"/>
      <c r="M1" s="1"/>
      <c r="N1" s="2"/>
    </row>
    <row r="2" spans="1:14" x14ac:dyDescent="0.25">
      <c r="A2" s="2"/>
      <c r="B2" s="2"/>
      <c r="C2" s="2"/>
      <c r="D2" s="2"/>
      <c r="E2" s="2"/>
      <c r="F2" s="2"/>
      <c r="G2" s="2"/>
      <c r="H2" s="2"/>
      <c r="I2" s="2"/>
      <c r="J2" s="2"/>
      <c r="K2" s="2"/>
      <c r="L2" s="2"/>
      <c r="M2" s="2"/>
      <c r="N2" s="2"/>
    </row>
    <row r="3" spans="1:14" x14ac:dyDescent="0.25">
      <c r="A3" s="3" t="s">
        <v>21</v>
      </c>
      <c r="B3" s="3"/>
      <c r="C3" s="3"/>
      <c r="D3" s="3"/>
      <c r="E3" s="3"/>
      <c r="F3" s="3"/>
      <c r="G3" s="3"/>
      <c r="H3" s="3"/>
      <c r="I3" s="3"/>
      <c r="J3" s="3"/>
      <c r="K3" s="3"/>
      <c r="L3" s="3"/>
      <c r="M3" s="3"/>
      <c r="N3" s="2"/>
    </row>
    <row r="4" spans="1:14" x14ac:dyDescent="0.25">
      <c r="A4" s="3" t="s">
        <v>24</v>
      </c>
      <c r="B4" s="3"/>
      <c r="C4" s="3"/>
      <c r="D4" s="3"/>
      <c r="E4" s="3"/>
      <c r="F4" s="3"/>
      <c r="G4" s="3"/>
      <c r="H4" s="3"/>
      <c r="I4" s="3"/>
      <c r="J4" s="3"/>
      <c r="K4" s="3"/>
      <c r="L4" s="3"/>
      <c r="M4" s="3"/>
      <c r="N4" s="2"/>
    </row>
    <row r="5" spans="1:14" x14ac:dyDescent="0.25">
      <c r="A5" s="3" t="s">
        <v>1</v>
      </c>
      <c r="B5" s="3"/>
      <c r="C5" s="3"/>
      <c r="D5" s="3"/>
      <c r="E5" s="3"/>
      <c r="F5" s="3"/>
      <c r="G5" s="3"/>
      <c r="H5" s="3"/>
      <c r="I5" s="3"/>
      <c r="J5" s="3"/>
      <c r="K5" s="3"/>
      <c r="L5" s="3"/>
      <c r="M5" s="3"/>
      <c r="N5" s="2"/>
    </row>
    <row r="6" spans="1:14" x14ac:dyDescent="0.25">
      <c r="A6" s="4"/>
      <c r="B6" s="2"/>
      <c r="C6" s="2"/>
      <c r="D6" s="2"/>
      <c r="E6" s="2"/>
      <c r="F6" s="2"/>
      <c r="G6" s="2"/>
      <c r="H6" s="2"/>
      <c r="I6" s="2"/>
      <c r="J6" s="2"/>
      <c r="K6" s="2"/>
      <c r="L6" s="2"/>
      <c r="M6" s="2"/>
      <c r="N6" s="2"/>
    </row>
    <row r="7" spans="1:14" ht="18" customHeight="1" x14ac:dyDescent="0.25">
      <c r="A7" s="2"/>
      <c r="B7" s="46" t="s">
        <v>2</v>
      </c>
      <c r="C7" s="46"/>
      <c r="D7" s="46"/>
      <c r="E7" s="46"/>
      <c r="F7" s="46"/>
      <c r="G7" s="46"/>
      <c r="H7" s="46"/>
      <c r="I7" s="46"/>
      <c r="J7" s="17"/>
      <c r="K7" s="11"/>
      <c r="L7" s="11"/>
      <c r="M7" s="11" t="s">
        <v>20</v>
      </c>
      <c r="N7" s="2"/>
    </row>
    <row r="8" spans="1:14" ht="18" customHeight="1" x14ac:dyDescent="0.25">
      <c r="A8" s="2"/>
      <c r="B8" s="14">
        <v>2008</v>
      </c>
      <c r="C8" s="14">
        <v>2009</v>
      </c>
      <c r="D8" s="14">
        <v>2010</v>
      </c>
      <c r="E8" s="14">
        <v>2011</v>
      </c>
      <c r="F8" s="14">
        <v>2012</v>
      </c>
      <c r="G8" s="15">
        <v>2013</v>
      </c>
      <c r="H8" s="15">
        <v>2014</v>
      </c>
      <c r="I8" s="15">
        <v>2015</v>
      </c>
      <c r="J8" s="15">
        <v>2016</v>
      </c>
      <c r="K8" s="15">
        <v>2017</v>
      </c>
      <c r="L8" s="15">
        <v>2018</v>
      </c>
      <c r="M8" s="11" t="s">
        <v>40</v>
      </c>
      <c r="N8" s="2"/>
    </row>
    <row r="9" spans="1:14" ht="18" customHeight="1" x14ac:dyDescent="0.25">
      <c r="A9" s="5" t="s">
        <v>3</v>
      </c>
      <c r="B9" s="6">
        <v>31961.8</v>
      </c>
      <c r="C9" s="6">
        <v>33764</v>
      </c>
      <c r="D9" s="6">
        <v>33737.699999999997</v>
      </c>
      <c r="E9" s="6">
        <v>31682.2</v>
      </c>
      <c r="F9" s="6">
        <v>32020.1</v>
      </c>
      <c r="G9" s="7">
        <v>30706.7</v>
      </c>
      <c r="H9" s="7">
        <v>29623.5</v>
      </c>
      <c r="I9" s="7">
        <v>29626.197045000001</v>
      </c>
      <c r="J9" s="7">
        <v>31290.485563999999</v>
      </c>
      <c r="K9" s="7">
        <v>33244.588899999995</v>
      </c>
      <c r="L9" s="7">
        <v>34769.244997000002</v>
      </c>
      <c r="M9" s="41">
        <f>(Tabla1[[#This Row],[Columna12]]*100/Tabla1[[#This Row],[Columna10]])-100</f>
        <v>4.5861782246313396</v>
      </c>
      <c r="N9" s="2"/>
    </row>
    <row r="10" spans="1:14" ht="18" customHeight="1" x14ac:dyDescent="0.25">
      <c r="A10" s="5" t="s">
        <v>4</v>
      </c>
      <c r="B10" s="6">
        <v>5567.8</v>
      </c>
      <c r="C10" s="6">
        <v>5837.7</v>
      </c>
      <c r="D10" s="6">
        <v>5720.4</v>
      </c>
      <c r="E10" s="6">
        <v>5293.7</v>
      </c>
      <c r="F10" s="6">
        <v>5328.7</v>
      </c>
      <c r="G10" s="7">
        <v>5107.2</v>
      </c>
      <c r="H10" s="7">
        <v>5373.5</v>
      </c>
      <c r="I10" s="7">
        <v>5254.4543192299998</v>
      </c>
      <c r="J10" s="7">
        <v>5129.9579986300005</v>
      </c>
      <c r="K10" s="7">
        <v>5577.1649100000004</v>
      </c>
      <c r="L10" s="7">
        <v>6162.3136540799997</v>
      </c>
      <c r="M10" s="41">
        <f>(Tabla1[[#This Row],[Columna12]]*100/Tabla1[[#This Row],[Columna10]])-100</f>
        <v>10.491867346988656</v>
      </c>
      <c r="N10" s="2"/>
    </row>
    <row r="11" spans="1:14" ht="18" customHeight="1" x14ac:dyDescent="0.25">
      <c r="A11" s="5" t="s">
        <v>5</v>
      </c>
      <c r="B11" s="6">
        <v>3900.3</v>
      </c>
      <c r="C11" s="6">
        <v>4492.3</v>
      </c>
      <c r="D11" s="6">
        <v>4600.1000000000004</v>
      </c>
      <c r="E11" s="6">
        <v>4360.5</v>
      </c>
      <c r="F11" s="6">
        <v>4360.5</v>
      </c>
      <c r="G11" s="7">
        <v>3803.6</v>
      </c>
      <c r="H11" s="7">
        <v>3809.1</v>
      </c>
      <c r="I11" s="7">
        <v>3958.604061</v>
      </c>
      <c r="J11" s="7">
        <v>3953.6776129999998</v>
      </c>
      <c r="K11" s="7">
        <v>4225.5642900000003</v>
      </c>
      <c r="L11" s="7">
        <v>4213.4397330000002</v>
      </c>
      <c r="M11" s="41">
        <f>(Tabla1[[#This Row],[Columna12]]*100/Tabla1[[#This Row],[Columna10]])-100</f>
        <v>-0.28693344055120917</v>
      </c>
      <c r="N11" s="2"/>
    </row>
    <row r="12" spans="1:14" ht="18" customHeight="1" x14ac:dyDescent="0.25">
      <c r="A12" s="5" t="s">
        <v>6</v>
      </c>
      <c r="B12" s="6">
        <v>3328.3</v>
      </c>
      <c r="C12" s="6">
        <v>3565</v>
      </c>
      <c r="D12" s="6">
        <v>3396</v>
      </c>
      <c r="E12" s="6">
        <v>3396</v>
      </c>
      <c r="F12" s="6">
        <v>3690.4</v>
      </c>
      <c r="G12" s="7">
        <v>3598.3</v>
      </c>
      <c r="H12" s="7">
        <v>3875.1</v>
      </c>
      <c r="I12" s="7">
        <v>4035.5919520000002</v>
      </c>
      <c r="J12" s="7">
        <v>4240.8966979999996</v>
      </c>
      <c r="K12" s="7">
        <v>4668.2358899999999</v>
      </c>
      <c r="L12" s="7">
        <v>5008.8091000000004</v>
      </c>
      <c r="M12" s="41">
        <f>(Tabla1[[#This Row],[Columna12]]*100/Tabla1[[#This Row],[Columna10]])-100</f>
        <v>7.295544141836416</v>
      </c>
      <c r="N12" s="2"/>
    </row>
    <row r="13" spans="1:14" ht="18" customHeight="1" x14ac:dyDescent="0.25">
      <c r="A13" s="5" t="s">
        <v>7</v>
      </c>
      <c r="B13" s="6">
        <v>7492.5</v>
      </c>
      <c r="C13" s="6">
        <v>7667.4</v>
      </c>
      <c r="D13" s="6">
        <v>8119.5</v>
      </c>
      <c r="E13" s="6">
        <v>7014.9</v>
      </c>
      <c r="F13" s="6">
        <v>7436</v>
      </c>
      <c r="G13" s="7">
        <v>6802.3</v>
      </c>
      <c r="H13" s="7">
        <v>6904</v>
      </c>
      <c r="I13" s="7">
        <v>6901.4115865900003</v>
      </c>
      <c r="J13" s="7">
        <v>7264.8293099999992</v>
      </c>
      <c r="K13" s="7">
        <v>7339.1879800000006</v>
      </c>
      <c r="L13" s="7">
        <v>8272.9924470000005</v>
      </c>
      <c r="M13" s="41">
        <f>(Tabla1[[#This Row],[Columna12]]*100/Tabla1[[#This Row],[Columna10]])-100</f>
        <v>12.723539300869632</v>
      </c>
      <c r="N13" s="2"/>
    </row>
    <row r="14" spans="1:14" ht="18" customHeight="1" x14ac:dyDescent="0.25">
      <c r="A14" s="5" t="s">
        <v>8</v>
      </c>
      <c r="B14" s="6">
        <v>2409.4</v>
      </c>
      <c r="C14" s="6">
        <v>2495</v>
      </c>
      <c r="D14" s="6">
        <v>2459.3000000000002</v>
      </c>
      <c r="E14" s="6">
        <v>2398.1</v>
      </c>
      <c r="F14" s="6">
        <v>2440.5</v>
      </c>
      <c r="G14" s="7">
        <v>2293.1999999999998</v>
      </c>
      <c r="H14" s="7">
        <v>2447.6</v>
      </c>
      <c r="I14" s="7">
        <v>2500.5498670000002</v>
      </c>
      <c r="J14" s="7">
        <v>2465.4728810000001</v>
      </c>
      <c r="K14" s="7">
        <v>2602.8939599999999</v>
      </c>
      <c r="L14" s="7">
        <v>2730.9743440000002</v>
      </c>
      <c r="M14" s="41">
        <f>(Tabla1[[#This Row],[Columna12]]*100/Tabla1[[#This Row],[Columna10]])-100</f>
        <v>4.9206915828411439</v>
      </c>
      <c r="N14" s="2"/>
    </row>
    <row r="15" spans="1:14" ht="18" customHeight="1" x14ac:dyDescent="0.25">
      <c r="A15" s="8" t="s">
        <v>0</v>
      </c>
      <c r="B15" s="9">
        <v>10384.200000000001</v>
      </c>
      <c r="C15" s="9">
        <v>10584.5</v>
      </c>
      <c r="D15" s="9">
        <v>10575.5</v>
      </c>
      <c r="E15" s="9">
        <v>10045.1</v>
      </c>
      <c r="F15" s="9">
        <v>9720</v>
      </c>
      <c r="G15" s="10">
        <v>9481.6</v>
      </c>
      <c r="H15" s="10">
        <v>9957.7999999999993</v>
      </c>
      <c r="I15" s="10">
        <v>9920.8117559999991</v>
      </c>
      <c r="J15" s="10">
        <v>9843.6992430000009</v>
      </c>
      <c r="K15" s="10">
        <v>10293.18636</v>
      </c>
      <c r="L15" s="10">
        <v>10859.218623000001</v>
      </c>
      <c r="M15" s="42">
        <f>(Tabla1[[#This Row],[Columna12]]*100/Tabla1[[#This Row],[Columna10]])-100</f>
        <v>5.4990966179300926</v>
      </c>
      <c r="N15" s="2"/>
    </row>
    <row r="16" spans="1:14" ht="18" customHeight="1" x14ac:dyDescent="0.25">
      <c r="A16" s="5" t="s">
        <v>9</v>
      </c>
      <c r="B16" s="6">
        <v>8896.2000000000007</v>
      </c>
      <c r="C16" s="6">
        <v>9395.5</v>
      </c>
      <c r="D16" s="6">
        <v>9612.7000000000007</v>
      </c>
      <c r="E16" s="6">
        <v>8612.5</v>
      </c>
      <c r="F16" s="6">
        <v>8290.9</v>
      </c>
      <c r="G16" s="7">
        <v>7440.6</v>
      </c>
      <c r="H16" s="7">
        <v>7963.8</v>
      </c>
      <c r="I16" s="7">
        <v>8414.8470219400006</v>
      </c>
      <c r="J16" s="7">
        <v>8420.1489700000002</v>
      </c>
      <c r="K16" s="7">
        <v>8941.0010299999994</v>
      </c>
      <c r="L16" s="7">
        <v>9219.0960500000001</v>
      </c>
      <c r="M16" s="41">
        <f>(Tabla1[[#This Row],[Columna12]]*100/Tabla1[[#This Row],[Columna10]])-100</f>
        <v>3.1103342798742517</v>
      </c>
      <c r="N16" s="2"/>
    </row>
    <row r="17" spans="1:14" ht="18" customHeight="1" x14ac:dyDescent="0.25">
      <c r="A17" s="5" t="s">
        <v>10</v>
      </c>
      <c r="B17" s="6">
        <v>28737.599999999999</v>
      </c>
      <c r="C17" s="6">
        <v>30186.799999999999</v>
      </c>
      <c r="D17" s="6">
        <v>32874.300000000003</v>
      </c>
      <c r="E17" s="6">
        <v>32886.300000000003</v>
      </c>
      <c r="F17" s="6">
        <v>29996.799999999999</v>
      </c>
      <c r="G17" s="7">
        <v>29996.799999999999</v>
      </c>
      <c r="H17" s="7">
        <v>32138.9</v>
      </c>
      <c r="I17" s="7">
        <v>32618.39946891</v>
      </c>
      <c r="J17" s="7">
        <v>32607.801339169997</v>
      </c>
      <c r="K17" s="7">
        <v>34163.865010000001</v>
      </c>
      <c r="L17" s="7">
        <v>34120.806839070006</v>
      </c>
      <c r="M17" s="41">
        <f>(Tabla1[[#This Row],[Columna12]]*100/Tabla1[[#This Row],[Columna10]])-100</f>
        <v>-0.12603424968864374</v>
      </c>
      <c r="N17" s="2"/>
    </row>
    <row r="18" spans="1:14" ht="18" customHeight="1" x14ac:dyDescent="0.25">
      <c r="A18" s="5" t="s">
        <v>11</v>
      </c>
      <c r="B18" s="6">
        <v>14232.5</v>
      </c>
      <c r="C18" s="6">
        <v>14747.9</v>
      </c>
      <c r="D18" s="6">
        <v>14876.2</v>
      </c>
      <c r="E18" s="6">
        <v>14227.5</v>
      </c>
      <c r="F18" s="6">
        <v>14051.2</v>
      </c>
      <c r="G18" s="7">
        <v>13018.4</v>
      </c>
      <c r="H18" s="7">
        <v>16386.400000000001</v>
      </c>
      <c r="I18" s="7">
        <v>17564.12314</v>
      </c>
      <c r="J18" s="7">
        <v>17561.478480000002</v>
      </c>
      <c r="K18" s="7">
        <v>18137.748809999997</v>
      </c>
      <c r="L18" s="7">
        <v>20414.354810000001</v>
      </c>
      <c r="M18" s="41">
        <f>(Tabla1[[#This Row],[Columna12]]*100/Tabla1[[#This Row],[Columna10]])-100</f>
        <v>12.551756140457897</v>
      </c>
      <c r="N18" s="2"/>
    </row>
    <row r="19" spans="1:14" ht="18" customHeight="1" x14ac:dyDescent="0.25">
      <c r="A19" s="5" t="s">
        <v>12</v>
      </c>
      <c r="B19" s="6">
        <v>5529</v>
      </c>
      <c r="C19" s="6">
        <v>5769.4</v>
      </c>
      <c r="D19" s="6">
        <v>5620.6</v>
      </c>
      <c r="E19" s="6">
        <v>5190.6000000000004</v>
      </c>
      <c r="F19" s="6">
        <v>4914.3</v>
      </c>
      <c r="G19" s="7">
        <v>4790.8999999999996</v>
      </c>
      <c r="H19" s="7">
        <v>5022.5</v>
      </c>
      <c r="I19" s="7">
        <v>5365.69956</v>
      </c>
      <c r="J19" s="7">
        <v>5197.4280640000006</v>
      </c>
      <c r="K19" s="7">
        <v>5171.6267400000006</v>
      </c>
      <c r="L19" s="7">
        <v>5433.9759059999997</v>
      </c>
      <c r="M19" s="41">
        <f>(Tabla1[[#This Row],[Columna12]]*100/Tabla1[[#This Row],[Columna10]])-100</f>
        <v>5.0728557799977523</v>
      </c>
      <c r="N19" s="2"/>
    </row>
    <row r="20" spans="1:14" ht="18" customHeight="1" x14ac:dyDescent="0.25">
      <c r="A20" s="5" t="s">
        <v>13</v>
      </c>
      <c r="B20" s="6">
        <v>11554.9</v>
      </c>
      <c r="C20" s="6">
        <v>11796.4</v>
      </c>
      <c r="D20" s="6">
        <v>11685.9</v>
      </c>
      <c r="E20" s="6">
        <v>9708</v>
      </c>
      <c r="F20" s="6">
        <v>9858.5</v>
      </c>
      <c r="G20" s="7">
        <v>9479.9</v>
      </c>
      <c r="H20" s="7">
        <v>10281.299999999999</v>
      </c>
      <c r="I20" s="7">
        <v>9790.3615919999993</v>
      </c>
      <c r="J20" s="7">
        <v>10310.241402000001</v>
      </c>
      <c r="K20" s="7">
        <v>11029.406150000001</v>
      </c>
      <c r="L20" s="7">
        <v>10723.973161</v>
      </c>
      <c r="M20" s="41">
        <f>(Tabla1[[#This Row],[Columna12]]*100/Tabla1[[#This Row],[Columna10]])-100</f>
        <v>-2.7692605100048979</v>
      </c>
      <c r="N20" s="2"/>
    </row>
    <row r="21" spans="1:14" ht="18" customHeight="1" x14ac:dyDescent="0.25">
      <c r="A21" s="5" t="s">
        <v>14</v>
      </c>
      <c r="B21" s="6">
        <v>18984.599999999999</v>
      </c>
      <c r="C21" s="6">
        <v>19984.599999999999</v>
      </c>
      <c r="D21" s="6">
        <v>19211.400000000001</v>
      </c>
      <c r="E21" s="6">
        <v>18768.3</v>
      </c>
      <c r="F21" s="6">
        <v>22042.799999999999</v>
      </c>
      <c r="G21" s="7">
        <v>19193.7</v>
      </c>
      <c r="H21" s="7">
        <v>20702.599999999999</v>
      </c>
      <c r="I21" s="7">
        <v>20852.588670000001</v>
      </c>
      <c r="J21" s="7">
        <v>20139.609304999998</v>
      </c>
      <c r="K21" s="7">
        <v>20504.093719999997</v>
      </c>
      <c r="L21" s="7">
        <v>21633.750660000002</v>
      </c>
      <c r="M21" s="41">
        <f>(Tabla1[[#This Row],[Columna12]]*100/Tabla1[[#This Row],[Columna10]])-100</f>
        <v>5.509421462008433</v>
      </c>
      <c r="N21" s="2"/>
    </row>
    <row r="22" spans="1:14" ht="18" customHeight="1" x14ac:dyDescent="0.25">
      <c r="A22" s="5" t="s">
        <v>15</v>
      </c>
      <c r="B22" s="6">
        <v>4732.6000000000004</v>
      </c>
      <c r="C22" s="6">
        <v>5135.5</v>
      </c>
      <c r="D22" s="6">
        <v>5065.6000000000004</v>
      </c>
      <c r="E22" s="6">
        <v>4918.1000000000004</v>
      </c>
      <c r="F22" s="6">
        <v>4836.1000000000004</v>
      </c>
      <c r="G22" s="7">
        <v>4476.3</v>
      </c>
      <c r="H22" s="7">
        <v>4545.8</v>
      </c>
      <c r="I22" s="7">
        <v>4642.2080939999996</v>
      </c>
      <c r="J22" s="7">
        <v>4916.2130480000005</v>
      </c>
      <c r="K22" s="7">
        <v>5092.6768499999998</v>
      </c>
      <c r="L22" s="7">
        <v>5515.4483879999998</v>
      </c>
      <c r="M22" s="41">
        <f>(Tabla1[[#This Row],[Columna12]]*100/Tabla1[[#This Row],[Columna10]])-100</f>
        <v>8.3015583052358863</v>
      </c>
      <c r="N22" s="2"/>
    </row>
    <row r="23" spans="1:14" ht="18" customHeight="1" x14ac:dyDescent="0.25">
      <c r="A23" s="5" t="s">
        <v>16</v>
      </c>
      <c r="B23" s="6">
        <v>4287.3</v>
      </c>
      <c r="C23" s="6">
        <v>4301.8</v>
      </c>
      <c r="D23" s="6">
        <v>4409.2</v>
      </c>
      <c r="E23" s="6">
        <v>4188.3</v>
      </c>
      <c r="F23" s="6">
        <v>3837.7</v>
      </c>
      <c r="G23" s="7">
        <v>3837.7</v>
      </c>
      <c r="H23" s="7">
        <v>3837.7</v>
      </c>
      <c r="I23" s="7">
        <v>3837.7168139999999</v>
      </c>
      <c r="J23" s="7">
        <v>4005.305026</v>
      </c>
      <c r="K23" s="7">
        <v>4061.8787900000002</v>
      </c>
      <c r="L23" s="7">
        <v>4164.1354069999998</v>
      </c>
      <c r="M23" s="41">
        <f>(Tabla1[[#This Row],[Columna12]]*100/Tabla1[[#This Row],[Columna10]])-100</f>
        <v>2.5174709115335077</v>
      </c>
      <c r="N23" s="2"/>
    </row>
    <row r="24" spans="1:14" ht="18" customHeight="1" x14ac:dyDescent="0.25">
      <c r="A24" s="5" t="s">
        <v>17</v>
      </c>
      <c r="B24" s="6">
        <v>9945.2000000000007</v>
      </c>
      <c r="C24" s="6">
        <v>10498.2</v>
      </c>
      <c r="D24" s="6">
        <v>10334.1</v>
      </c>
      <c r="E24" s="6">
        <v>10567.1</v>
      </c>
      <c r="F24" s="6">
        <v>10474.6</v>
      </c>
      <c r="G24" s="7">
        <v>10474.6</v>
      </c>
      <c r="H24" s="7">
        <v>10275.299999999999</v>
      </c>
      <c r="I24" s="7">
        <v>10700.729681000001</v>
      </c>
      <c r="J24" s="7">
        <v>10995.489513</v>
      </c>
      <c r="K24" s="7">
        <v>11125.14097</v>
      </c>
      <c r="L24" s="7">
        <v>11578.805633</v>
      </c>
      <c r="M24" s="41">
        <f>(Tabla1[[#This Row],[Columna12]]*100/Tabla1[[#This Row],[Columna10]])-100</f>
        <v>4.0778329391362291</v>
      </c>
      <c r="N24" s="2"/>
    </row>
    <row r="25" spans="1:14" ht="18" customHeight="1" x14ac:dyDescent="0.25">
      <c r="A25" s="5" t="s">
        <v>18</v>
      </c>
      <c r="B25" s="6">
        <v>1302.9000000000001</v>
      </c>
      <c r="C25" s="6">
        <v>1330.5</v>
      </c>
      <c r="D25" s="6">
        <v>1353.1</v>
      </c>
      <c r="E25" s="6">
        <v>1263.0999999999999</v>
      </c>
      <c r="F25" s="6">
        <v>1265.2</v>
      </c>
      <c r="G25" s="7">
        <v>1225.2</v>
      </c>
      <c r="H25" s="7">
        <v>1291.9000000000001</v>
      </c>
      <c r="I25" s="7">
        <v>1286.7652290000001</v>
      </c>
      <c r="J25" s="7">
        <v>1337.1228330000001</v>
      </c>
      <c r="K25" s="7">
        <v>1455.6455000000001</v>
      </c>
      <c r="L25" s="7">
        <v>1518.9887000000001</v>
      </c>
      <c r="M25" s="41">
        <f>(Tabla1[[#This Row],[Columna12]]*100/Tabla1[[#This Row],[Columna10]])-100</f>
        <v>4.351554001300471</v>
      </c>
      <c r="N25" s="2"/>
    </row>
    <row r="26" spans="1:14" ht="18" customHeight="1" x14ac:dyDescent="0.25">
      <c r="A26" s="16" t="s">
        <v>19</v>
      </c>
      <c r="B26" s="12">
        <v>173247.3</v>
      </c>
      <c r="C26" s="12">
        <v>181552.6</v>
      </c>
      <c r="D26" s="12">
        <v>183651.7</v>
      </c>
      <c r="E26" s="12">
        <v>174520.3</v>
      </c>
      <c r="F26" s="12">
        <v>174564.3</v>
      </c>
      <c r="G26" s="13">
        <v>165727.1</v>
      </c>
      <c r="H26" s="13">
        <v>174436.8</v>
      </c>
      <c r="I26" s="13">
        <v>177271.05985767001</v>
      </c>
      <c r="J26" s="13">
        <v>179679.85728780003</v>
      </c>
      <c r="K26" s="13">
        <v>187633.90584999998</v>
      </c>
      <c r="L26" s="13">
        <v>196340.32845214999</v>
      </c>
      <c r="M26" s="43">
        <f>(Tabla1[[#This Row],[Columna12]]*100/Tabla1[[#This Row],[Columna10]])-100</f>
        <v>4.640111584688853</v>
      </c>
      <c r="N26" s="2"/>
    </row>
    <row r="27" spans="1:14" ht="20.25" customHeight="1" x14ac:dyDescent="0.25">
      <c r="A27" s="2" t="s">
        <v>22</v>
      </c>
      <c r="B27" s="2"/>
      <c r="C27" s="2"/>
      <c r="D27" s="2"/>
      <c r="E27" s="2"/>
      <c r="F27" s="2"/>
      <c r="G27" s="2"/>
      <c r="H27" s="2"/>
      <c r="I27" s="2"/>
      <c r="J27" s="2"/>
      <c r="K27" s="2"/>
      <c r="L27" s="2"/>
      <c r="M27" s="2"/>
      <c r="N27" s="2"/>
    </row>
  </sheetData>
  <mergeCells count="1">
    <mergeCell ref="B7:I7"/>
  </mergeCells>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88"/>
  <sheetViews>
    <sheetView workbookViewId="0">
      <selection activeCell="G30" sqref="G30"/>
    </sheetView>
  </sheetViews>
  <sheetFormatPr baseColWidth="10" defaultColWidth="9.140625" defaultRowHeight="15" x14ac:dyDescent="0.25"/>
  <cols>
    <col min="1" max="1" width="5" customWidth="1"/>
    <col min="2" max="2" width="60" customWidth="1"/>
    <col min="3" max="3" width="20" customWidth="1"/>
    <col min="4" max="4" width="12.42578125" customWidth="1"/>
    <col min="7" max="7" width="16.28515625" customWidth="1"/>
    <col min="8" max="8" width="17" customWidth="1"/>
    <col min="9" max="9" width="24.5703125" customWidth="1"/>
    <col min="12" max="12" width="5" customWidth="1"/>
    <col min="13" max="13" width="60" customWidth="1"/>
    <col min="14" max="14" width="20" customWidth="1"/>
    <col min="15" max="15" width="12.42578125" customWidth="1"/>
  </cols>
  <sheetData>
    <row r="1" spans="1:15" ht="66" customHeight="1" x14ac:dyDescent="0.25">
      <c r="A1" s="20" t="s">
        <v>41</v>
      </c>
      <c r="B1" s="21" t="s">
        <v>25</v>
      </c>
      <c r="C1" s="22" t="s">
        <v>26</v>
      </c>
      <c r="L1" s="20" t="s">
        <v>41</v>
      </c>
      <c r="M1" s="21" t="s">
        <v>25</v>
      </c>
      <c r="N1" s="22" t="s">
        <v>26</v>
      </c>
    </row>
    <row r="2" spans="1:15" ht="24.95" customHeight="1" x14ac:dyDescent="0.25">
      <c r="A2" s="52" t="s">
        <v>42</v>
      </c>
      <c r="B2" s="53"/>
      <c r="C2" s="23" t="s">
        <v>27</v>
      </c>
      <c r="D2" s="23" t="s">
        <v>43</v>
      </c>
      <c r="G2" s="2"/>
      <c r="H2" s="15">
        <v>2017</v>
      </c>
      <c r="I2" s="15">
        <v>2018</v>
      </c>
      <c r="L2" s="51" t="s">
        <v>42</v>
      </c>
      <c r="M2" s="51"/>
      <c r="N2" s="23" t="s">
        <v>27</v>
      </c>
      <c r="O2" s="23" t="s">
        <v>43</v>
      </c>
    </row>
    <row r="3" spans="1:15" x14ac:dyDescent="0.25">
      <c r="A3" s="24" t="s">
        <v>44</v>
      </c>
      <c r="B3" s="25" t="s">
        <v>28</v>
      </c>
      <c r="C3" s="26">
        <v>10278628552</v>
      </c>
      <c r="G3" s="5" t="s">
        <v>3</v>
      </c>
      <c r="H3" s="7">
        <v>33244.588899999995</v>
      </c>
      <c r="I3" s="7">
        <f>'[1]2018-A-Gasto-Presupuesto Inicia'!D12</f>
        <v>34769.244997000002</v>
      </c>
      <c r="J3" s="7">
        <f>(I3*100/H3)-100</f>
        <v>4.5861782246313396</v>
      </c>
      <c r="L3" s="24" t="s">
        <v>44</v>
      </c>
      <c r="M3" s="25" t="s">
        <v>28</v>
      </c>
      <c r="N3" s="26">
        <v>10709673817</v>
      </c>
    </row>
    <row r="4" spans="1:15" x14ac:dyDescent="0.25">
      <c r="A4" s="27" t="s">
        <v>45</v>
      </c>
      <c r="B4" s="28" t="s">
        <v>29</v>
      </c>
      <c r="C4" s="29">
        <v>3660634385</v>
      </c>
      <c r="G4" s="5" t="s">
        <v>4</v>
      </c>
      <c r="H4" s="7">
        <v>5577.1649100000004</v>
      </c>
      <c r="I4" s="7">
        <f>'[1]2018-A-Gasto-Presupuesto Inicia'!D23</f>
        <v>6162.3136540799997</v>
      </c>
      <c r="J4" s="7">
        <f t="shared" ref="J4:J20" si="0">(I4*100/H4)-100</f>
        <v>10.491867346988656</v>
      </c>
      <c r="L4" s="27" t="s">
        <v>45</v>
      </c>
      <c r="M4" s="28" t="s">
        <v>29</v>
      </c>
      <c r="N4" s="29">
        <v>3807831060.1999998</v>
      </c>
    </row>
    <row r="5" spans="1:15" x14ac:dyDescent="0.25">
      <c r="A5" s="27" t="s">
        <v>46</v>
      </c>
      <c r="B5" s="28" t="s">
        <v>30</v>
      </c>
      <c r="C5" s="29">
        <v>502565487</v>
      </c>
      <c r="G5" s="5" t="s">
        <v>5</v>
      </c>
      <c r="H5" s="7">
        <v>4225.5642900000003</v>
      </c>
      <c r="I5" s="7">
        <f>'[1]2018-A-Gasto-Presupuesto Inicia'!D34</f>
        <v>4213.4397330000002</v>
      </c>
      <c r="J5" s="7">
        <f t="shared" si="0"/>
        <v>-0.28693344055120917</v>
      </c>
      <c r="L5" s="27" t="s">
        <v>46</v>
      </c>
      <c r="M5" s="28" t="s">
        <v>30</v>
      </c>
      <c r="N5" s="29">
        <v>555504819</v>
      </c>
    </row>
    <row r="6" spans="1:15" x14ac:dyDescent="0.25">
      <c r="A6" s="27" t="s">
        <v>47</v>
      </c>
      <c r="B6" s="28" t="s">
        <v>31</v>
      </c>
      <c r="C6" s="29">
        <v>11359578058</v>
      </c>
      <c r="G6" s="5" t="s">
        <v>6</v>
      </c>
      <c r="H6" s="7">
        <v>4668.2358899999999</v>
      </c>
      <c r="I6" s="7">
        <f>'[1]2018-A-Gasto-Presupuesto Inicia'!D45</f>
        <v>5008.8091000000004</v>
      </c>
      <c r="J6" s="7">
        <f t="shared" si="0"/>
        <v>7.295544141836416</v>
      </c>
      <c r="L6" s="27" t="s">
        <v>47</v>
      </c>
      <c r="M6" s="28" t="s">
        <v>31</v>
      </c>
      <c r="N6" s="29">
        <v>11849258096.799999</v>
      </c>
    </row>
    <row r="7" spans="1:15" x14ac:dyDescent="0.25">
      <c r="A7" s="27" t="s">
        <v>48</v>
      </c>
      <c r="B7" s="28" t="s">
        <v>32</v>
      </c>
      <c r="C7" s="29">
        <v>16000000</v>
      </c>
      <c r="G7" s="5" t="s">
        <v>7</v>
      </c>
      <c r="H7" s="7">
        <v>7339.1879800000006</v>
      </c>
      <c r="I7" s="7">
        <f>'[1]2018-A-Gasto-Presupuesto Inicia'!D56</f>
        <v>8272.9924470000005</v>
      </c>
      <c r="J7" s="7">
        <f t="shared" si="0"/>
        <v>12.723539300869632</v>
      </c>
      <c r="L7" s="27" t="s">
        <v>48</v>
      </c>
      <c r="M7" s="28" t="s">
        <v>32</v>
      </c>
      <c r="N7" s="29">
        <v>16000000</v>
      </c>
    </row>
    <row r="8" spans="1:15" x14ac:dyDescent="0.25">
      <c r="A8" s="27" t="s">
        <v>49</v>
      </c>
      <c r="B8" s="28" t="s">
        <v>33</v>
      </c>
      <c r="C8" s="29">
        <v>1315330127</v>
      </c>
      <c r="G8" s="5" t="s">
        <v>8</v>
      </c>
      <c r="H8" s="7">
        <v>2602.8939599999999</v>
      </c>
      <c r="I8" s="7">
        <f>'[1]2018-A-Gasto-Presupuesto Inicia'!D67</f>
        <v>2730.9743440000002</v>
      </c>
      <c r="J8" s="7">
        <f t="shared" si="0"/>
        <v>4.9206915828411439</v>
      </c>
      <c r="L8" s="27" t="s">
        <v>49</v>
      </c>
      <c r="M8" s="28" t="s">
        <v>33</v>
      </c>
      <c r="N8" s="29">
        <v>1305373325</v>
      </c>
    </row>
    <row r="9" spans="1:15" x14ac:dyDescent="0.25">
      <c r="A9" s="27" t="s">
        <v>50</v>
      </c>
      <c r="B9" s="28" t="s">
        <v>34</v>
      </c>
      <c r="C9" s="29">
        <v>2350136413</v>
      </c>
      <c r="G9" s="8" t="s">
        <v>0</v>
      </c>
      <c r="H9" s="10">
        <v>10293.18636</v>
      </c>
      <c r="I9" s="10">
        <f>'[1]2018-A-Gasto-Presupuesto Inicia'!D78</f>
        <v>10859.218623000001</v>
      </c>
      <c r="J9" s="10">
        <f t="shared" si="0"/>
        <v>5.4990966179300926</v>
      </c>
      <c r="L9" s="27" t="s">
        <v>50</v>
      </c>
      <c r="M9" s="28" t="s">
        <v>34</v>
      </c>
      <c r="N9" s="29">
        <v>2395004322</v>
      </c>
    </row>
    <row r="10" spans="1:15" x14ac:dyDescent="0.25">
      <c r="A10" s="27" t="s">
        <v>51</v>
      </c>
      <c r="B10" s="28" t="s">
        <v>35</v>
      </c>
      <c r="C10" s="29">
        <v>22356071</v>
      </c>
      <c r="G10" s="5" t="s">
        <v>9</v>
      </c>
      <c r="H10" s="7">
        <v>8941.0010299999994</v>
      </c>
      <c r="I10" s="7">
        <f>'[1]2018-A-Gasto-Presupuesto Inicia'!D89</f>
        <v>9219.0960500000001</v>
      </c>
      <c r="J10" s="7">
        <f t="shared" si="0"/>
        <v>3.1103342798742517</v>
      </c>
      <c r="L10" s="27" t="s">
        <v>51</v>
      </c>
      <c r="M10" s="28" t="s">
        <v>35</v>
      </c>
      <c r="N10" s="29">
        <v>64772779</v>
      </c>
    </row>
    <row r="11" spans="1:15" x14ac:dyDescent="0.25">
      <c r="A11" s="27" t="s">
        <v>52</v>
      </c>
      <c r="B11" s="28" t="s">
        <v>36</v>
      </c>
      <c r="C11" s="29">
        <v>3739359808</v>
      </c>
      <c r="G11" s="5" t="s">
        <v>10</v>
      </c>
      <c r="H11" s="7">
        <v>34163.865010000001</v>
      </c>
      <c r="I11" s="7">
        <f>'[1]2018-A-Gasto-Presupuesto Inicia'!D100</f>
        <v>34120.806839070006</v>
      </c>
      <c r="J11" s="7">
        <f t="shared" si="0"/>
        <v>-0.12603424968864374</v>
      </c>
      <c r="L11" s="27" t="s">
        <v>52</v>
      </c>
      <c r="M11" s="28" t="s">
        <v>36</v>
      </c>
      <c r="N11" s="29">
        <v>4065826778</v>
      </c>
    </row>
    <row r="12" spans="1:15" x14ac:dyDescent="0.25">
      <c r="A12" s="30"/>
      <c r="B12" s="31" t="s">
        <v>37</v>
      </c>
      <c r="C12" s="32">
        <f>SUM(C3:C11)</f>
        <v>33244588901</v>
      </c>
      <c r="D12" s="33">
        <f>C12/1000000</f>
        <v>33244.588901000003</v>
      </c>
      <c r="G12" s="5" t="s">
        <v>11</v>
      </c>
      <c r="H12" s="7">
        <v>18137.748809999997</v>
      </c>
      <c r="I12" s="7">
        <f>'[1]2018-A-Gasto-Presupuesto Inicia'!D188</f>
        <v>20414.354810000001</v>
      </c>
      <c r="J12" s="7">
        <f t="shared" si="0"/>
        <v>12.551756140457897</v>
      </c>
      <c r="L12" s="38"/>
      <c r="M12" s="39" t="s">
        <v>37</v>
      </c>
      <c r="N12" s="32">
        <f>SUM(N3:N11)</f>
        <v>34769244997</v>
      </c>
      <c r="O12" s="33">
        <f>N12/1000000</f>
        <v>34769.244997000002</v>
      </c>
    </row>
    <row r="13" spans="1:15" ht="24.95" customHeight="1" x14ac:dyDescent="0.25">
      <c r="A13" s="49" t="s">
        <v>53</v>
      </c>
      <c r="B13" s="50"/>
      <c r="C13" s="34" t="s">
        <v>27</v>
      </c>
      <c r="G13" s="5" t="s">
        <v>12</v>
      </c>
      <c r="H13" s="7">
        <v>5171.6267400000006</v>
      </c>
      <c r="I13" s="7">
        <f>'[1]2018-A-Gasto-Presupuesto Inicia'!D111</f>
        <v>5433.9759059999997</v>
      </c>
      <c r="J13" s="7">
        <f t="shared" si="0"/>
        <v>5.0728557799977523</v>
      </c>
      <c r="L13" s="47" t="s">
        <v>53</v>
      </c>
      <c r="M13" s="48"/>
      <c r="N13" s="34" t="s">
        <v>27</v>
      </c>
    </row>
    <row r="14" spans="1:15" x14ac:dyDescent="0.25">
      <c r="A14" s="27" t="s">
        <v>44</v>
      </c>
      <c r="B14" s="28" t="s">
        <v>28</v>
      </c>
      <c r="C14" s="29">
        <v>2049085989.0999999</v>
      </c>
      <c r="G14" s="5" t="s">
        <v>13</v>
      </c>
      <c r="H14" s="7">
        <v>11029.406150000001</v>
      </c>
      <c r="I14" s="7">
        <f>'[1]2018-A-Gasto-Presupuesto Inicia'!D122</f>
        <v>10723.973161</v>
      </c>
      <c r="J14" s="7">
        <f t="shared" si="0"/>
        <v>-2.7692605100048979</v>
      </c>
      <c r="L14" s="27" t="s">
        <v>44</v>
      </c>
      <c r="M14" s="28" t="s">
        <v>28</v>
      </c>
      <c r="N14" s="29">
        <v>2112698841.78</v>
      </c>
    </row>
    <row r="15" spans="1:15" x14ac:dyDescent="0.25">
      <c r="A15" s="27" t="s">
        <v>45</v>
      </c>
      <c r="B15" s="28" t="s">
        <v>29</v>
      </c>
      <c r="C15" s="29">
        <v>817849192.40999997</v>
      </c>
      <c r="G15" s="5" t="s">
        <v>14</v>
      </c>
      <c r="H15" s="7">
        <v>20504.093719999997</v>
      </c>
      <c r="I15" s="7">
        <f>'[1]2018-A-Gasto-Presupuesto Inicia'!D133</f>
        <v>21633.750660000002</v>
      </c>
      <c r="J15" s="7">
        <f t="shared" si="0"/>
        <v>5.509421462008433</v>
      </c>
      <c r="L15" s="27" t="s">
        <v>45</v>
      </c>
      <c r="M15" s="28" t="s">
        <v>29</v>
      </c>
      <c r="N15" s="29">
        <v>910130545.87</v>
      </c>
    </row>
    <row r="16" spans="1:15" x14ac:dyDescent="0.25">
      <c r="A16" s="27" t="s">
        <v>46</v>
      </c>
      <c r="B16" s="28" t="s">
        <v>30</v>
      </c>
      <c r="C16" s="29">
        <v>182894085.41</v>
      </c>
      <c r="G16" s="5" t="s">
        <v>15</v>
      </c>
      <c r="H16" s="7">
        <v>5092.6768499999998</v>
      </c>
      <c r="I16" s="7">
        <f>'[1]2018-A-Gasto-Presupuesto Inicia'!D144</f>
        <v>5515.4483879999998</v>
      </c>
      <c r="J16" s="7">
        <f t="shared" si="0"/>
        <v>8.3015583052358863</v>
      </c>
      <c r="L16" s="27" t="s">
        <v>46</v>
      </c>
      <c r="M16" s="28" t="s">
        <v>30</v>
      </c>
      <c r="N16" s="29">
        <v>179062020.50999999</v>
      </c>
    </row>
    <row r="17" spans="1:15" x14ac:dyDescent="0.25">
      <c r="A17" s="27" t="s">
        <v>47</v>
      </c>
      <c r="B17" s="28" t="s">
        <v>31</v>
      </c>
      <c r="C17" s="29">
        <v>1579165115.03</v>
      </c>
      <c r="G17" s="5" t="s">
        <v>16</v>
      </c>
      <c r="H17" s="7">
        <v>4061.8787900000002</v>
      </c>
      <c r="I17" s="7">
        <f>'[1]2018-A-Gasto-Presupuesto Inicia'!D155</f>
        <v>4164.1354069999998</v>
      </c>
      <c r="J17" s="7">
        <f t="shared" si="0"/>
        <v>2.5174709115335077</v>
      </c>
      <c r="L17" s="27" t="s">
        <v>47</v>
      </c>
      <c r="M17" s="28" t="s">
        <v>31</v>
      </c>
      <c r="N17" s="29">
        <v>1621410801.2</v>
      </c>
    </row>
    <row r="18" spans="1:15" x14ac:dyDescent="0.25">
      <c r="A18" s="27" t="s">
        <v>48</v>
      </c>
      <c r="B18" s="28" t="s">
        <v>32</v>
      </c>
      <c r="C18" s="29">
        <v>14384840.439999999</v>
      </c>
      <c r="G18" s="5" t="s">
        <v>17</v>
      </c>
      <c r="H18" s="7">
        <v>11125.14097</v>
      </c>
      <c r="I18" s="7">
        <f>'[1]2018-A-Gasto-Presupuesto Inicia'!D166</f>
        <v>11578.805633</v>
      </c>
      <c r="J18" s="7">
        <f t="shared" si="0"/>
        <v>4.0778329391362291</v>
      </c>
      <c r="L18" s="27" t="s">
        <v>48</v>
      </c>
      <c r="M18" s="28" t="s">
        <v>32</v>
      </c>
      <c r="N18" s="29">
        <v>14384840.439999999</v>
      </c>
    </row>
    <row r="19" spans="1:15" x14ac:dyDescent="0.25">
      <c r="A19" s="27" t="s">
        <v>49</v>
      </c>
      <c r="B19" s="28" t="s">
        <v>33</v>
      </c>
      <c r="C19" s="29">
        <v>169673085.19</v>
      </c>
      <c r="G19" s="5" t="s">
        <v>18</v>
      </c>
      <c r="H19" s="7">
        <v>1455.6455000000001</v>
      </c>
      <c r="I19" s="7">
        <f>'[1]2018-A-Gasto-Presupuesto Inicia'!D177</f>
        <v>1518.9887000000001</v>
      </c>
      <c r="J19" s="7">
        <f t="shared" si="0"/>
        <v>4.351554001300471</v>
      </c>
      <c r="L19" s="27" t="s">
        <v>49</v>
      </c>
      <c r="M19" s="28" t="s">
        <v>33</v>
      </c>
      <c r="N19" s="29">
        <v>187246028.52000001</v>
      </c>
    </row>
    <row r="20" spans="1:15" x14ac:dyDescent="0.25">
      <c r="A20" s="27" t="s">
        <v>50</v>
      </c>
      <c r="B20" s="28" t="s">
        <v>34</v>
      </c>
      <c r="C20" s="29">
        <v>239709036.44</v>
      </c>
      <c r="G20" s="18" t="s">
        <v>19</v>
      </c>
      <c r="H20" s="19">
        <v>187633.90584999998</v>
      </c>
      <c r="I20" s="19">
        <f>SUM(I3:I19)</f>
        <v>196340.32845214999</v>
      </c>
      <c r="J20" s="19">
        <f t="shared" si="0"/>
        <v>4.640111584688853</v>
      </c>
      <c r="L20" s="27" t="s">
        <v>50</v>
      </c>
      <c r="M20" s="28" t="s">
        <v>34</v>
      </c>
      <c r="N20" s="29">
        <v>278676129.07999998</v>
      </c>
    </row>
    <row r="21" spans="1:15" x14ac:dyDescent="0.25">
      <c r="A21" s="27" t="s">
        <v>51</v>
      </c>
      <c r="B21" s="28" t="s">
        <v>35</v>
      </c>
      <c r="C21" s="29">
        <v>3187500</v>
      </c>
      <c r="L21" s="27" t="s">
        <v>51</v>
      </c>
      <c r="M21" s="28" t="s">
        <v>35</v>
      </c>
      <c r="N21" s="29">
        <v>3237500</v>
      </c>
    </row>
    <row r="22" spans="1:15" x14ac:dyDescent="0.25">
      <c r="A22" s="27" t="s">
        <v>52</v>
      </c>
      <c r="B22" s="28" t="s">
        <v>36</v>
      </c>
      <c r="C22" s="29">
        <v>521216065.18000001</v>
      </c>
      <c r="L22" s="27" t="s">
        <v>52</v>
      </c>
      <c r="M22" s="28" t="s">
        <v>36</v>
      </c>
      <c r="N22" s="29">
        <v>855466946.67999995</v>
      </c>
    </row>
    <row r="23" spans="1:15" x14ac:dyDescent="0.25">
      <c r="A23" s="30"/>
      <c r="B23" s="31" t="s">
        <v>37</v>
      </c>
      <c r="C23" s="32">
        <f>SUM(C14:C22)</f>
        <v>5577164909.1999989</v>
      </c>
      <c r="D23" s="33">
        <f>C23/1000000</f>
        <v>5577.1649091999989</v>
      </c>
      <c r="L23" s="40"/>
      <c r="M23" s="39" t="s">
        <v>37</v>
      </c>
      <c r="N23" s="32">
        <f>SUM(N14:N22)</f>
        <v>6162313654.0799999</v>
      </c>
      <c r="O23" s="33">
        <f>N23/1000000</f>
        <v>6162.3136540799997</v>
      </c>
    </row>
    <row r="24" spans="1:15" ht="24.95" customHeight="1" x14ac:dyDescent="0.25">
      <c r="A24" s="49" t="s">
        <v>54</v>
      </c>
      <c r="B24" s="50"/>
      <c r="C24" s="34" t="s">
        <v>27</v>
      </c>
      <c r="L24" s="47" t="s">
        <v>54</v>
      </c>
      <c r="M24" s="48"/>
      <c r="N24" s="34" t="s">
        <v>27</v>
      </c>
    </row>
    <row r="25" spans="1:15" x14ac:dyDescent="0.25">
      <c r="A25" s="27" t="s">
        <v>44</v>
      </c>
      <c r="B25" s="28" t="s">
        <v>28</v>
      </c>
      <c r="C25" s="29">
        <v>1617807902</v>
      </c>
      <c r="L25" s="27" t="s">
        <v>44</v>
      </c>
      <c r="M25" s="28" t="s">
        <v>28</v>
      </c>
      <c r="N25" s="29">
        <v>1617270572</v>
      </c>
    </row>
    <row r="26" spans="1:15" x14ac:dyDescent="0.25">
      <c r="A26" s="27" t="s">
        <v>45</v>
      </c>
      <c r="B26" s="28" t="s">
        <v>29</v>
      </c>
      <c r="C26" s="29">
        <v>855119007</v>
      </c>
      <c r="L26" s="27" t="s">
        <v>45</v>
      </c>
      <c r="M26" s="28" t="s">
        <v>29</v>
      </c>
      <c r="N26" s="29">
        <v>853974143</v>
      </c>
    </row>
    <row r="27" spans="1:15" x14ac:dyDescent="0.25">
      <c r="A27" s="27" t="s">
        <v>46</v>
      </c>
      <c r="B27" s="28" t="s">
        <v>30</v>
      </c>
      <c r="C27" s="29">
        <v>76358484</v>
      </c>
      <c r="L27" s="27" t="s">
        <v>46</v>
      </c>
      <c r="M27" s="28" t="s">
        <v>30</v>
      </c>
      <c r="N27" s="29">
        <v>76358484</v>
      </c>
    </row>
    <row r="28" spans="1:15" x14ac:dyDescent="0.25">
      <c r="A28" s="27" t="s">
        <v>47</v>
      </c>
      <c r="B28" s="28" t="s">
        <v>31</v>
      </c>
      <c r="C28" s="29">
        <v>932689910</v>
      </c>
      <c r="L28" s="27" t="s">
        <v>47</v>
      </c>
      <c r="M28" s="28" t="s">
        <v>31</v>
      </c>
      <c r="N28" s="29">
        <v>931737250</v>
      </c>
    </row>
    <row r="29" spans="1:15" x14ac:dyDescent="0.25">
      <c r="A29" s="27" t="s">
        <v>48</v>
      </c>
      <c r="B29" s="28" t="s">
        <v>32</v>
      </c>
      <c r="C29" s="29">
        <v>2000000</v>
      </c>
      <c r="L29" s="27" t="s">
        <v>48</v>
      </c>
      <c r="M29" s="28" t="s">
        <v>32</v>
      </c>
      <c r="N29" s="29">
        <v>2000000</v>
      </c>
    </row>
    <row r="30" spans="1:15" x14ac:dyDescent="0.25">
      <c r="A30" s="27" t="s">
        <v>49</v>
      </c>
      <c r="B30" s="28" t="s">
        <v>33</v>
      </c>
      <c r="C30" s="29">
        <v>141121525</v>
      </c>
      <c r="L30" s="27" t="s">
        <v>49</v>
      </c>
      <c r="M30" s="28" t="s">
        <v>33</v>
      </c>
      <c r="N30" s="29">
        <v>131987551</v>
      </c>
    </row>
    <row r="31" spans="1:15" x14ac:dyDescent="0.25">
      <c r="A31" s="27" t="s">
        <v>50</v>
      </c>
      <c r="B31" s="28" t="s">
        <v>34</v>
      </c>
      <c r="C31" s="29">
        <v>167667232</v>
      </c>
      <c r="L31" s="27" t="s">
        <v>50</v>
      </c>
      <c r="M31" s="28" t="s">
        <v>34</v>
      </c>
      <c r="N31" s="29">
        <v>167323503</v>
      </c>
    </row>
    <row r="32" spans="1:15" x14ac:dyDescent="0.25">
      <c r="A32" s="27" t="s">
        <v>51</v>
      </c>
      <c r="B32" s="28" t="s">
        <v>35</v>
      </c>
      <c r="C32" s="29">
        <v>51808309</v>
      </c>
      <c r="L32" s="27" t="s">
        <v>51</v>
      </c>
      <c r="M32" s="28" t="s">
        <v>35</v>
      </c>
      <c r="N32" s="29">
        <v>51796309</v>
      </c>
    </row>
    <row r="33" spans="1:15" x14ac:dyDescent="0.25">
      <c r="A33" s="27" t="s">
        <v>52</v>
      </c>
      <c r="B33" s="28" t="s">
        <v>36</v>
      </c>
      <c r="C33" s="29">
        <v>380991921</v>
      </c>
      <c r="L33" s="27" t="s">
        <v>52</v>
      </c>
      <c r="M33" s="28" t="s">
        <v>36</v>
      </c>
      <c r="N33" s="29">
        <v>380991921</v>
      </c>
    </row>
    <row r="34" spans="1:15" x14ac:dyDescent="0.25">
      <c r="A34" s="30"/>
      <c r="B34" s="31" t="s">
        <v>37</v>
      </c>
      <c r="C34" s="32">
        <f>SUM(C25:C33)</f>
        <v>4225564290</v>
      </c>
      <c r="D34" s="33">
        <f>C34/1000000</f>
        <v>4225.5642900000003</v>
      </c>
      <c r="L34" s="40"/>
      <c r="M34" s="39" t="s">
        <v>37</v>
      </c>
      <c r="N34" s="32">
        <f>SUM(N25:N33)</f>
        <v>4213439733</v>
      </c>
      <c r="O34" s="33">
        <f>N34/1000000</f>
        <v>4213.4397330000002</v>
      </c>
    </row>
    <row r="35" spans="1:15" ht="24.95" customHeight="1" x14ac:dyDescent="0.25">
      <c r="A35" s="49" t="s">
        <v>55</v>
      </c>
      <c r="B35" s="50"/>
      <c r="C35" s="34" t="s">
        <v>27</v>
      </c>
      <c r="L35" s="47" t="s">
        <v>55</v>
      </c>
      <c r="M35" s="48"/>
      <c r="N35" s="34" t="s">
        <v>27</v>
      </c>
    </row>
    <row r="36" spans="1:15" x14ac:dyDescent="0.25">
      <c r="A36" s="27" t="s">
        <v>44</v>
      </c>
      <c r="B36" s="28" t="s">
        <v>28</v>
      </c>
      <c r="C36" s="29">
        <v>1459211224</v>
      </c>
      <c r="L36" s="27" t="s">
        <v>44</v>
      </c>
      <c r="M36" s="28" t="s">
        <v>28</v>
      </c>
      <c r="N36" s="29">
        <v>1548554095</v>
      </c>
    </row>
    <row r="37" spans="1:15" x14ac:dyDescent="0.25">
      <c r="A37" s="27" t="s">
        <v>45</v>
      </c>
      <c r="B37" s="28" t="s">
        <v>29</v>
      </c>
      <c r="C37" s="29">
        <v>594596421</v>
      </c>
      <c r="L37" s="27" t="s">
        <v>45</v>
      </c>
      <c r="M37" s="28" t="s">
        <v>29</v>
      </c>
      <c r="N37" s="29">
        <v>644928253</v>
      </c>
    </row>
    <row r="38" spans="1:15" x14ac:dyDescent="0.25">
      <c r="A38" s="27" t="s">
        <v>46</v>
      </c>
      <c r="B38" s="28" t="s">
        <v>30</v>
      </c>
      <c r="C38" s="29">
        <v>130799252</v>
      </c>
      <c r="L38" s="27" t="s">
        <v>46</v>
      </c>
      <c r="M38" s="28" t="s">
        <v>30</v>
      </c>
      <c r="N38" s="29">
        <v>114446811</v>
      </c>
    </row>
    <row r="39" spans="1:15" x14ac:dyDescent="0.25">
      <c r="A39" s="27" t="s">
        <v>47</v>
      </c>
      <c r="B39" s="28" t="s">
        <v>31</v>
      </c>
      <c r="C39" s="29">
        <v>1140003159</v>
      </c>
      <c r="L39" s="27" t="s">
        <v>47</v>
      </c>
      <c r="M39" s="28" t="s">
        <v>31</v>
      </c>
      <c r="N39" s="29">
        <v>1207459243</v>
      </c>
    </row>
    <row r="40" spans="1:15" x14ac:dyDescent="0.25">
      <c r="A40" s="27" t="s">
        <v>48</v>
      </c>
      <c r="B40" s="28" t="s">
        <v>32</v>
      </c>
      <c r="C40" s="29">
        <v>38396436</v>
      </c>
      <c r="L40" s="27" t="s">
        <v>48</v>
      </c>
      <c r="M40" s="28" t="s">
        <v>32</v>
      </c>
      <c r="N40" s="29">
        <v>20432719</v>
      </c>
    </row>
    <row r="41" spans="1:15" x14ac:dyDescent="0.25">
      <c r="A41" s="27" t="s">
        <v>49</v>
      </c>
      <c r="B41" s="28" t="s">
        <v>33</v>
      </c>
      <c r="C41" s="29">
        <v>171638731</v>
      </c>
      <c r="L41" s="27" t="s">
        <v>49</v>
      </c>
      <c r="M41" s="28" t="s">
        <v>33</v>
      </c>
      <c r="N41" s="29">
        <v>180155019</v>
      </c>
    </row>
    <row r="42" spans="1:15" x14ac:dyDescent="0.25">
      <c r="A42" s="27" t="s">
        <v>50</v>
      </c>
      <c r="B42" s="28" t="s">
        <v>34</v>
      </c>
      <c r="C42" s="29">
        <v>304998347</v>
      </c>
      <c r="L42" s="27" t="s">
        <v>50</v>
      </c>
      <c r="M42" s="28" t="s">
        <v>34</v>
      </c>
      <c r="N42" s="29">
        <v>370567587</v>
      </c>
    </row>
    <row r="43" spans="1:15" x14ac:dyDescent="0.25">
      <c r="A43" s="27" t="s">
        <v>51</v>
      </c>
      <c r="B43" s="28" t="s">
        <v>35</v>
      </c>
      <c r="C43" s="29">
        <v>20674295</v>
      </c>
      <c r="L43" s="27" t="s">
        <v>51</v>
      </c>
      <c r="M43" s="28" t="s">
        <v>35</v>
      </c>
      <c r="N43" s="29">
        <v>50074013</v>
      </c>
    </row>
    <row r="44" spans="1:15" x14ac:dyDescent="0.25">
      <c r="A44" s="27" t="s">
        <v>52</v>
      </c>
      <c r="B44" s="28" t="s">
        <v>36</v>
      </c>
      <c r="C44" s="29">
        <v>807918029</v>
      </c>
      <c r="L44" s="27" t="s">
        <v>52</v>
      </c>
      <c r="M44" s="28" t="s">
        <v>36</v>
      </c>
      <c r="N44" s="29">
        <v>872191360</v>
      </c>
    </row>
    <row r="45" spans="1:15" x14ac:dyDescent="0.25">
      <c r="A45" s="30"/>
      <c r="B45" s="31" t="s">
        <v>37</v>
      </c>
      <c r="C45" s="32">
        <f>SUM(C36:C44)</f>
        <v>4668235894</v>
      </c>
      <c r="D45" s="33">
        <f>C45/1000000</f>
        <v>4668.2358940000004</v>
      </c>
      <c r="L45" s="40"/>
      <c r="M45" s="39" t="s">
        <v>37</v>
      </c>
      <c r="N45" s="32">
        <f>SUM(N36:N44)</f>
        <v>5008809100</v>
      </c>
      <c r="O45" s="33">
        <f>N45/1000000</f>
        <v>5008.8091000000004</v>
      </c>
    </row>
    <row r="46" spans="1:15" ht="24.95" customHeight="1" x14ac:dyDescent="0.25">
      <c r="A46" s="49" t="s">
        <v>56</v>
      </c>
      <c r="B46" s="50"/>
      <c r="C46" s="34" t="s">
        <v>27</v>
      </c>
      <c r="L46" s="47" t="s">
        <v>56</v>
      </c>
      <c r="M46" s="48"/>
      <c r="N46" s="34" t="s">
        <v>27</v>
      </c>
    </row>
    <row r="47" spans="1:15" x14ac:dyDescent="0.25">
      <c r="A47" s="27" t="s">
        <v>44</v>
      </c>
      <c r="B47" s="28" t="s">
        <v>28</v>
      </c>
      <c r="C47" s="29">
        <v>2741737193</v>
      </c>
      <c r="L47" s="27" t="s">
        <v>44</v>
      </c>
      <c r="M47" s="28" t="s">
        <v>28</v>
      </c>
      <c r="N47" s="29">
        <v>2956892207</v>
      </c>
    </row>
    <row r="48" spans="1:15" x14ac:dyDescent="0.25">
      <c r="A48" s="27" t="s">
        <v>45</v>
      </c>
      <c r="B48" s="28" t="s">
        <v>29</v>
      </c>
      <c r="C48" s="29">
        <v>1073801337</v>
      </c>
      <c r="L48" s="27" t="s">
        <v>45</v>
      </c>
      <c r="M48" s="28" t="s">
        <v>29</v>
      </c>
      <c r="N48" s="29">
        <v>1134719842</v>
      </c>
    </row>
    <row r="49" spans="1:15" x14ac:dyDescent="0.25">
      <c r="A49" s="27" t="s">
        <v>46</v>
      </c>
      <c r="B49" s="28" t="s">
        <v>30</v>
      </c>
      <c r="C49" s="29">
        <v>97894589</v>
      </c>
      <c r="L49" s="27" t="s">
        <v>46</v>
      </c>
      <c r="M49" s="28" t="s">
        <v>30</v>
      </c>
      <c r="N49" s="29">
        <v>90131009</v>
      </c>
    </row>
    <row r="50" spans="1:15" x14ac:dyDescent="0.25">
      <c r="A50" s="27" t="s">
        <v>47</v>
      </c>
      <c r="B50" s="28" t="s">
        <v>31</v>
      </c>
      <c r="C50" s="29">
        <v>2000301774</v>
      </c>
      <c r="L50" s="27" t="s">
        <v>47</v>
      </c>
      <c r="M50" s="28" t="s">
        <v>31</v>
      </c>
      <c r="N50" s="29">
        <v>2189801839</v>
      </c>
    </row>
    <row r="51" spans="1:15" x14ac:dyDescent="0.25">
      <c r="A51" s="27" t="s">
        <v>48</v>
      </c>
      <c r="B51" s="28" t="s">
        <v>32</v>
      </c>
      <c r="C51" s="29">
        <v>16133257</v>
      </c>
      <c r="L51" s="27" t="s">
        <v>48</v>
      </c>
      <c r="M51" s="28" t="s">
        <v>32</v>
      </c>
      <c r="N51" s="29">
        <v>13129715</v>
      </c>
    </row>
    <row r="52" spans="1:15" x14ac:dyDescent="0.25">
      <c r="A52" s="27" t="s">
        <v>49</v>
      </c>
      <c r="B52" s="28" t="s">
        <v>33</v>
      </c>
      <c r="C52" s="29">
        <v>482348392</v>
      </c>
      <c r="L52" s="27" t="s">
        <v>49</v>
      </c>
      <c r="M52" s="28" t="s">
        <v>33</v>
      </c>
      <c r="N52" s="29">
        <v>521038718</v>
      </c>
    </row>
    <row r="53" spans="1:15" x14ac:dyDescent="0.25">
      <c r="A53" s="27" t="s">
        <v>50</v>
      </c>
      <c r="B53" s="28" t="s">
        <v>34</v>
      </c>
      <c r="C53" s="29">
        <v>224252384</v>
      </c>
      <c r="L53" s="27" t="s">
        <v>50</v>
      </c>
      <c r="M53" s="28" t="s">
        <v>34</v>
      </c>
      <c r="N53" s="29">
        <v>493426963</v>
      </c>
    </row>
    <row r="54" spans="1:15" x14ac:dyDescent="0.25">
      <c r="A54" s="27" t="s">
        <v>51</v>
      </c>
      <c r="B54" s="28" t="s">
        <v>35</v>
      </c>
      <c r="C54" s="29">
        <v>51995206</v>
      </c>
      <c r="L54" s="27" t="s">
        <v>51</v>
      </c>
      <c r="M54" s="28" t="s">
        <v>35</v>
      </c>
      <c r="N54" s="29">
        <v>42020736</v>
      </c>
    </row>
    <row r="55" spans="1:15" x14ac:dyDescent="0.25">
      <c r="A55" s="27" t="s">
        <v>52</v>
      </c>
      <c r="B55" s="28" t="s">
        <v>36</v>
      </c>
      <c r="C55" s="29">
        <v>650723846</v>
      </c>
      <c r="L55" s="27" t="s">
        <v>52</v>
      </c>
      <c r="M55" s="28" t="s">
        <v>36</v>
      </c>
      <c r="N55" s="29">
        <v>831831418</v>
      </c>
    </row>
    <row r="56" spans="1:15" x14ac:dyDescent="0.25">
      <c r="A56" s="30"/>
      <c r="B56" s="31" t="s">
        <v>37</v>
      </c>
      <c r="C56" s="32">
        <f>SUM(C47:C55)</f>
        <v>7339187978</v>
      </c>
      <c r="D56" s="33">
        <f>C56/1000000</f>
        <v>7339.1879779999999</v>
      </c>
      <c r="L56" s="40"/>
      <c r="M56" s="39" t="s">
        <v>37</v>
      </c>
      <c r="N56" s="32">
        <f>SUM(N47:N55)</f>
        <v>8272992447</v>
      </c>
      <c r="O56" s="33">
        <f>N56/1000000</f>
        <v>8272.9924470000005</v>
      </c>
    </row>
    <row r="57" spans="1:15" ht="24.95" customHeight="1" x14ac:dyDescent="0.25">
      <c r="A57" s="49" t="s">
        <v>57</v>
      </c>
      <c r="B57" s="50"/>
      <c r="C57" s="34" t="s">
        <v>27</v>
      </c>
      <c r="L57" s="47" t="s">
        <v>57</v>
      </c>
      <c r="M57" s="48"/>
      <c r="N57" s="34" t="s">
        <v>27</v>
      </c>
    </row>
    <row r="58" spans="1:15" x14ac:dyDescent="0.25">
      <c r="A58" s="27" t="s">
        <v>44</v>
      </c>
      <c r="B58" s="28" t="s">
        <v>28</v>
      </c>
      <c r="C58" s="29">
        <v>876614473</v>
      </c>
      <c r="L58" s="27" t="s">
        <v>44</v>
      </c>
      <c r="M58" s="28" t="s">
        <v>28</v>
      </c>
      <c r="N58" s="29">
        <v>899499960</v>
      </c>
    </row>
    <row r="59" spans="1:15" x14ac:dyDescent="0.25">
      <c r="A59" s="27" t="s">
        <v>45</v>
      </c>
      <c r="B59" s="28" t="s">
        <v>29</v>
      </c>
      <c r="C59" s="29">
        <v>434083789</v>
      </c>
      <c r="L59" s="27" t="s">
        <v>45</v>
      </c>
      <c r="M59" s="28" t="s">
        <v>29</v>
      </c>
      <c r="N59" s="29">
        <v>441071076</v>
      </c>
    </row>
    <row r="60" spans="1:15" x14ac:dyDescent="0.25">
      <c r="A60" s="27" t="s">
        <v>46</v>
      </c>
      <c r="B60" s="28" t="s">
        <v>30</v>
      </c>
      <c r="C60" s="29">
        <v>67813818</v>
      </c>
      <c r="L60" s="27" t="s">
        <v>46</v>
      </c>
      <c r="M60" s="28" t="s">
        <v>30</v>
      </c>
      <c r="N60" s="29">
        <v>59935806</v>
      </c>
    </row>
    <row r="61" spans="1:15" x14ac:dyDescent="0.25">
      <c r="A61" s="27" t="s">
        <v>47</v>
      </c>
      <c r="B61" s="28" t="s">
        <v>31</v>
      </c>
      <c r="C61" s="29">
        <v>614666869</v>
      </c>
      <c r="L61" s="27" t="s">
        <v>47</v>
      </c>
      <c r="M61" s="28" t="s">
        <v>31</v>
      </c>
      <c r="N61" s="29">
        <v>632044786</v>
      </c>
    </row>
    <row r="62" spans="1:15" x14ac:dyDescent="0.25">
      <c r="A62" s="27" t="s">
        <v>48</v>
      </c>
      <c r="B62" s="28" t="s">
        <v>32</v>
      </c>
      <c r="C62" s="29">
        <v>1350000</v>
      </c>
      <c r="L62" s="27" t="s">
        <v>48</v>
      </c>
      <c r="M62" s="28" t="s">
        <v>32</v>
      </c>
      <c r="N62" s="29">
        <v>1350000</v>
      </c>
    </row>
    <row r="63" spans="1:15" x14ac:dyDescent="0.25">
      <c r="A63" s="27" t="s">
        <v>49</v>
      </c>
      <c r="B63" s="28" t="s">
        <v>33</v>
      </c>
      <c r="C63" s="29">
        <v>160231945</v>
      </c>
      <c r="L63" s="27" t="s">
        <v>49</v>
      </c>
      <c r="M63" s="28" t="s">
        <v>33</v>
      </c>
      <c r="N63" s="29">
        <v>184741925</v>
      </c>
    </row>
    <row r="64" spans="1:15" x14ac:dyDescent="0.25">
      <c r="A64" s="27" t="s">
        <v>50</v>
      </c>
      <c r="B64" s="28" t="s">
        <v>34</v>
      </c>
      <c r="C64" s="29">
        <v>90173435</v>
      </c>
      <c r="L64" s="27" t="s">
        <v>50</v>
      </c>
      <c r="M64" s="28" t="s">
        <v>34</v>
      </c>
      <c r="N64" s="29">
        <v>96941445</v>
      </c>
    </row>
    <row r="65" spans="1:15" x14ac:dyDescent="0.25">
      <c r="A65" s="27" t="s">
        <v>51</v>
      </c>
      <c r="B65" s="28" t="s">
        <v>35</v>
      </c>
      <c r="C65" s="29">
        <v>31755394</v>
      </c>
      <c r="L65" s="27" t="s">
        <v>51</v>
      </c>
      <c r="M65" s="28" t="s">
        <v>35</v>
      </c>
      <c r="N65" s="29">
        <v>41284643</v>
      </c>
    </row>
    <row r="66" spans="1:15" x14ac:dyDescent="0.25">
      <c r="A66" s="27" t="s">
        <v>52</v>
      </c>
      <c r="B66" s="28" t="s">
        <v>36</v>
      </c>
      <c r="C66" s="29">
        <v>326204242</v>
      </c>
      <c r="L66" s="27" t="s">
        <v>52</v>
      </c>
      <c r="M66" s="28" t="s">
        <v>36</v>
      </c>
      <c r="N66" s="29">
        <v>374104703</v>
      </c>
    </row>
    <row r="67" spans="1:15" x14ac:dyDescent="0.25">
      <c r="A67" s="30"/>
      <c r="B67" s="31" t="s">
        <v>37</v>
      </c>
      <c r="C67" s="32">
        <f>SUM(C58:C66)</f>
        <v>2602893965</v>
      </c>
      <c r="D67" s="33">
        <f>C67/1000000</f>
        <v>2602.8939650000002</v>
      </c>
      <c r="L67" s="40"/>
      <c r="M67" s="39" t="s">
        <v>37</v>
      </c>
      <c r="N67" s="32">
        <f>SUM(N58:N66)</f>
        <v>2730974344</v>
      </c>
      <c r="O67" s="33">
        <f>N67/1000000</f>
        <v>2730.9743440000002</v>
      </c>
    </row>
    <row r="68" spans="1:15" ht="24.95" customHeight="1" x14ac:dyDescent="0.25">
      <c r="A68" s="49" t="s">
        <v>58</v>
      </c>
      <c r="B68" s="50"/>
      <c r="C68" s="34" t="s">
        <v>27</v>
      </c>
      <c r="L68" s="47" t="s">
        <v>58</v>
      </c>
      <c r="M68" s="48"/>
      <c r="N68" s="34" t="s">
        <v>27</v>
      </c>
    </row>
    <row r="69" spans="1:15" x14ac:dyDescent="0.25">
      <c r="A69" s="27" t="s">
        <v>44</v>
      </c>
      <c r="B69" s="28" t="s">
        <v>28</v>
      </c>
      <c r="C69" s="29">
        <v>3622109374</v>
      </c>
      <c r="L69" s="27" t="s">
        <v>44</v>
      </c>
      <c r="M69" s="28" t="s">
        <v>28</v>
      </c>
      <c r="N69" s="29">
        <v>3676138192</v>
      </c>
    </row>
    <row r="70" spans="1:15" x14ac:dyDescent="0.25">
      <c r="A70" s="27" t="s">
        <v>45</v>
      </c>
      <c r="B70" s="28" t="s">
        <v>29</v>
      </c>
      <c r="C70" s="29">
        <v>1375842069</v>
      </c>
      <c r="L70" s="27" t="s">
        <v>45</v>
      </c>
      <c r="M70" s="28" t="s">
        <v>29</v>
      </c>
      <c r="N70" s="29">
        <v>1430409322</v>
      </c>
    </row>
    <row r="71" spans="1:15" x14ac:dyDescent="0.25">
      <c r="A71" s="27" t="s">
        <v>46</v>
      </c>
      <c r="B71" s="28" t="s">
        <v>30</v>
      </c>
      <c r="C71" s="29">
        <v>290698500</v>
      </c>
      <c r="L71" s="27" t="s">
        <v>46</v>
      </c>
      <c r="M71" s="28" t="s">
        <v>30</v>
      </c>
      <c r="N71" s="29">
        <v>288508882</v>
      </c>
    </row>
    <row r="72" spans="1:15" x14ac:dyDescent="0.25">
      <c r="A72" s="27" t="s">
        <v>47</v>
      </c>
      <c r="B72" s="28" t="s">
        <v>31</v>
      </c>
      <c r="C72" s="29">
        <v>2708605230</v>
      </c>
      <c r="L72" s="27" t="s">
        <v>47</v>
      </c>
      <c r="M72" s="28" t="s">
        <v>31</v>
      </c>
      <c r="N72" s="29">
        <v>2812902972</v>
      </c>
    </row>
    <row r="73" spans="1:15" x14ac:dyDescent="0.25">
      <c r="A73" s="27" t="s">
        <v>48</v>
      </c>
      <c r="B73" s="28" t="s">
        <v>32</v>
      </c>
      <c r="C73" s="29">
        <v>0</v>
      </c>
      <c r="L73" s="27" t="s">
        <v>48</v>
      </c>
      <c r="M73" s="28" t="s">
        <v>32</v>
      </c>
      <c r="N73" s="29">
        <v>0</v>
      </c>
    </row>
    <row r="74" spans="1:15" x14ac:dyDescent="0.25">
      <c r="A74" s="27" t="s">
        <v>49</v>
      </c>
      <c r="B74" s="28" t="s">
        <v>33</v>
      </c>
      <c r="C74" s="29">
        <v>528657761</v>
      </c>
      <c r="L74" s="27" t="s">
        <v>49</v>
      </c>
      <c r="M74" s="28" t="s">
        <v>33</v>
      </c>
      <c r="N74" s="29">
        <v>616820318</v>
      </c>
    </row>
    <row r="75" spans="1:15" x14ac:dyDescent="0.25">
      <c r="A75" s="27" t="s">
        <v>50</v>
      </c>
      <c r="B75" s="28" t="s">
        <v>34</v>
      </c>
      <c r="C75" s="29">
        <v>722052629</v>
      </c>
      <c r="L75" s="27" t="s">
        <v>50</v>
      </c>
      <c r="M75" s="28" t="s">
        <v>34</v>
      </c>
      <c r="N75" s="29">
        <v>752690475</v>
      </c>
    </row>
    <row r="76" spans="1:15" x14ac:dyDescent="0.25">
      <c r="A76" s="27" t="s">
        <v>51</v>
      </c>
      <c r="B76" s="28" t="s">
        <v>35</v>
      </c>
      <c r="C76" s="29">
        <v>109790355</v>
      </c>
      <c r="L76" s="27" t="s">
        <v>51</v>
      </c>
      <c r="M76" s="28" t="s">
        <v>35</v>
      </c>
      <c r="N76" s="29">
        <v>94216500</v>
      </c>
    </row>
    <row r="77" spans="1:15" x14ac:dyDescent="0.25">
      <c r="A77" s="27" t="s">
        <v>52</v>
      </c>
      <c r="B77" s="28" t="s">
        <v>36</v>
      </c>
      <c r="C77" s="29">
        <v>935430440</v>
      </c>
      <c r="L77" s="27" t="s">
        <v>52</v>
      </c>
      <c r="M77" s="28" t="s">
        <v>36</v>
      </c>
      <c r="N77" s="29">
        <v>1187531962</v>
      </c>
    </row>
    <row r="78" spans="1:15" x14ac:dyDescent="0.25">
      <c r="A78" s="30"/>
      <c r="B78" s="31" t="s">
        <v>37</v>
      </c>
      <c r="C78" s="32">
        <f>SUM(C69:C77)</f>
        <v>10293186358</v>
      </c>
      <c r="D78" s="33">
        <f>C78/1000000</f>
        <v>10293.186358000001</v>
      </c>
      <c r="L78" s="27"/>
      <c r="M78" s="39" t="s">
        <v>37</v>
      </c>
      <c r="N78" s="32">
        <f>SUM(N69:N77)</f>
        <v>10859218623</v>
      </c>
      <c r="O78" s="33">
        <f>N78/1000000</f>
        <v>10859.218623000001</v>
      </c>
    </row>
    <row r="79" spans="1:15" ht="24.95" customHeight="1" x14ac:dyDescent="0.25">
      <c r="A79" s="49" t="s">
        <v>59</v>
      </c>
      <c r="B79" s="50"/>
      <c r="C79" s="34" t="s">
        <v>27</v>
      </c>
      <c r="L79" s="47" t="s">
        <v>59</v>
      </c>
      <c r="M79" s="48"/>
      <c r="N79" s="34" t="s">
        <v>27</v>
      </c>
    </row>
    <row r="80" spans="1:15" x14ac:dyDescent="0.25">
      <c r="A80" s="27" t="s">
        <v>44</v>
      </c>
      <c r="B80" s="28" t="s">
        <v>28</v>
      </c>
      <c r="C80" s="29">
        <v>3014918560</v>
      </c>
      <c r="L80" s="27" t="s">
        <v>44</v>
      </c>
      <c r="M80" s="28" t="s">
        <v>28</v>
      </c>
      <c r="N80" s="29">
        <v>3120285380</v>
      </c>
    </row>
    <row r="81" spans="1:15" x14ac:dyDescent="0.25">
      <c r="A81" s="27" t="s">
        <v>45</v>
      </c>
      <c r="B81" s="28" t="s">
        <v>29</v>
      </c>
      <c r="C81" s="29">
        <v>1180885790</v>
      </c>
      <c r="L81" s="27" t="s">
        <v>45</v>
      </c>
      <c r="M81" s="28" t="s">
        <v>29</v>
      </c>
      <c r="N81" s="29">
        <v>1191547640</v>
      </c>
    </row>
    <row r="82" spans="1:15" x14ac:dyDescent="0.25">
      <c r="A82" s="27" t="s">
        <v>46</v>
      </c>
      <c r="B82" s="28" t="s">
        <v>30</v>
      </c>
      <c r="C82" s="29">
        <v>236119950</v>
      </c>
      <c r="L82" s="27" t="s">
        <v>46</v>
      </c>
      <c r="M82" s="28" t="s">
        <v>30</v>
      </c>
      <c r="N82" s="29">
        <v>214567030</v>
      </c>
    </row>
    <row r="83" spans="1:15" x14ac:dyDescent="0.25">
      <c r="A83" s="27" t="s">
        <v>47</v>
      </c>
      <c r="B83" s="28" t="s">
        <v>31</v>
      </c>
      <c r="C83" s="29">
        <v>2346335410</v>
      </c>
      <c r="L83" s="27" t="s">
        <v>47</v>
      </c>
      <c r="M83" s="28" t="s">
        <v>31</v>
      </c>
      <c r="N83" s="29">
        <v>2448284560</v>
      </c>
    </row>
    <row r="84" spans="1:15" x14ac:dyDescent="0.25">
      <c r="A84" s="27" t="s">
        <v>48</v>
      </c>
      <c r="B84" s="28" t="s">
        <v>32</v>
      </c>
      <c r="C84" s="29">
        <v>8430000</v>
      </c>
      <c r="L84" s="27" t="s">
        <v>48</v>
      </c>
      <c r="M84" s="28" t="s">
        <v>32</v>
      </c>
      <c r="N84" s="29">
        <v>8103050</v>
      </c>
    </row>
    <row r="85" spans="1:15" x14ac:dyDescent="0.25">
      <c r="A85" s="27" t="s">
        <v>49</v>
      </c>
      <c r="B85" s="28" t="s">
        <v>33</v>
      </c>
      <c r="C85" s="29">
        <v>174729380</v>
      </c>
      <c r="L85" s="27" t="s">
        <v>49</v>
      </c>
      <c r="M85" s="28" t="s">
        <v>33</v>
      </c>
      <c r="N85" s="29">
        <v>195817920</v>
      </c>
    </row>
    <row r="86" spans="1:15" x14ac:dyDescent="0.25">
      <c r="A86" s="27" t="s">
        <v>50</v>
      </c>
      <c r="B86" s="28" t="s">
        <v>34</v>
      </c>
      <c r="C86" s="29">
        <v>444778400</v>
      </c>
      <c r="L86" s="27" t="s">
        <v>50</v>
      </c>
      <c r="M86" s="28" t="s">
        <v>34</v>
      </c>
      <c r="N86" s="29">
        <v>431063400</v>
      </c>
    </row>
    <row r="87" spans="1:15" x14ac:dyDescent="0.25">
      <c r="A87" s="27" t="s">
        <v>51</v>
      </c>
      <c r="B87" s="28" t="s">
        <v>35</v>
      </c>
      <c r="C87" s="29">
        <v>3429570</v>
      </c>
      <c r="L87" s="27" t="s">
        <v>51</v>
      </c>
      <c r="M87" s="28" t="s">
        <v>35</v>
      </c>
      <c r="N87" s="29">
        <v>3377640</v>
      </c>
    </row>
    <row r="88" spans="1:15" x14ac:dyDescent="0.25">
      <c r="A88" s="27" t="s">
        <v>52</v>
      </c>
      <c r="B88" s="28" t="s">
        <v>36</v>
      </c>
      <c r="C88" s="29">
        <v>1531373970</v>
      </c>
      <c r="L88" s="27" t="s">
        <v>52</v>
      </c>
      <c r="M88" s="28" t="s">
        <v>36</v>
      </c>
      <c r="N88" s="29">
        <v>1606049430</v>
      </c>
    </row>
    <row r="89" spans="1:15" x14ac:dyDescent="0.25">
      <c r="A89" s="30"/>
      <c r="B89" s="31" t="s">
        <v>37</v>
      </c>
      <c r="C89" s="32">
        <f>SUM(C80:C88)</f>
        <v>8941001030</v>
      </c>
      <c r="D89" s="33">
        <f>C89/1000000</f>
        <v>8941.0010299999994</v>
      </c>
      <c r="L89" s="40"/>
      <c r="M89" s="39" t="s">
        <v>37</v>
      </c>
      <c r="N89" s="32">
        <f>SUM(N80:N88)</f>
        <v>9219096050</v>
      </c>
      <c r="O89" s="33">
        <f>N89/1000000</f>
        <v>9219.0960500000001</v>
      </c>
    </row>
    <row r="90" spans="1:15" ht="24.95" customHeight="1" x14ac:dyDescent="0.25">
      <c r="A90" s="49" t="s">
        <v>60</v>
      </c>
      <c r="B90" s="50"/>
      <c r="C90" s="34" t="s">
        <v>27</v>
      </c>
      <c r="L90" s="47" t="s">
        <v>60</v>
      </c>
      <c r="M90" s="48"/>
      <c r="N90" s="34" t="s">
        <v>27</v>
      </c>
    </row>
    <row r="91" spans="1:15" x14ac:dyDescent="0.25">
      <c r="A91" s="27" t="s">
        <v>44</v>
      </c>
      <c r="B91" s="28" t="s">
        <v>28</v>
      </c>
      <c r="C91" s="29">
        <v>7532441709.1300001</v>
      </c>
      <c r="L91" s="27" t="s">
        <v>44</v>
      </c>
      <c r="M91" s="28" t="s">
        <v>28</v>
      </c>
      <c r="N91" s="29">
        <v>7532475883.3100004</v>
      </c>
    </row>
    <row r="92" spans="1:15" x14ac:dyDescent="0.25">
      <c r="A92" s="27" t="s">
        <v>45</v>
      </c>
      <c r="B92" s="28" t="s">
        <v>29</v>
      </c>
      <c r="C92" s="29">
        <v>7728445713.0900002</v>
      </c>
      <c r="L92" s="27" t="s">
        <v>45</v>
      </c>
      <c r="M92" s="28" t="s">
        <v>29</v>
      </c>
      <c r="N92" s="29">
        <v>7727232073.2700005</v>
      </c>
    </row>
    <row r="93" spans="1:15" x14ac:dyDescent="0.25">
      <c r="A93" s="27" t="s">
        <v>46</v>
      </c>
      <c r="B93" s="28" t="s">
        <v>30</v>
      </c>
      <c r="C93" s="29">
        <v>799291000</v>
      </c>
      <c r="L93" s="27" t="s">
        <v>46</v>
      </c>
      <c r="M93" s="28" t="s">
        <v>30</v>
      </c>
      <c r="N93" s="29">
        <v>799291000</v>
      </c>
    </row>
    <row r="94" spans="1:15" x14ac:dyDescent="0.25">
      <c r="A94" s="27" t="s">
        <v>47</v>
      </c>
      <c r="B94" s="28" t="s">
        <v>31</v>
      </c>
      <c r="C94" s="29">
        <v>10767305269.049999</v>
      </c>
      <c r="L94" s="27" t="s">
        <v>47</v>
      </c>
      <c r="M94" s="28" t="s">
        <v>31</v>
      </c>
      <c r="N94" s="29">
        <v>10728637094.870001</v>
      </c>
    </row>
    <row r="95" spans="1:15" x14ac:dyDescent="0.25">
      <c r="A95" s="27" t="s">
        <v>48</v>
      </c>
      <c r="B95" s="28" t="s">
        <v>32</v>
      </c>
      <c r="C95" s="29">
        <v>330000000</v>
      </c>
      <c r="L95" s="27" t="s">
        <v>48</v>
      </c>
      <c r="M95" s="28" t="s">
        <v>32</v>
      </c>
      <c r="N95" s="29">
        <v>330000000</v>
      </c>
    </row>
    <row r="96" spans="1:15" x14ac:dyDescent="0.25">
      <c r="A96" s="27" t="s">
        <v>49</v>
      </c>
      <c r="B96" s="28" t="s">
        <v>33</v>
      </c>
      <c r="C96" s="29">
        <v>589898116.88999999</v>
      </c>
      <c r="L96" s="27" t="s">
        <v>49</v>
      </c>
      <c r="M96" s="28" t="s">
        <v>33</v>
      </c>
      <c r="N96" s="29">
        <v>586687588.21000004</v>
      </c>
    </row>
    <row r="97" spans="1:15" x14ac:dyDescent="0.25">
      <c r="A97" s="27" t="s">
        <v>50</v>
      </c>
      <c r="B97" s="28" t="s">
        <v>34</v>
      </c>
      <c r="C97" s="29">
        <v>532392526.88999999</v>
      </c>
      <c r="L97" s="27" t="s">
        <v>50</v>
      </c>
      <c r="M97" s="28" t="s">
        <v>34</v>
      </c>
      <c r="N97" s="29">
        <v>532392526.88999999</v>
      </c>
    </row>
    <row r="98" spans="1:15" x14ac:dyDescent="0.25">
      <c r="A98" s="27" t="s">
        <v>51</v>
      </c>
      <c r="B98" s="28" t="s">
        <v>35</v>
      </c>
      <c r="C98" s="29">
        <v>689496836.48000002</v>
      </c>
      <c r="L98" s="27" t="s">
        <v>51</v>
      </c>
      <c r="M98" s="28" t="s">
        <v>35</v>
      </c>
      <c r="N98" s="29">
        <v>689496836.48000002</v>
      </c>
    </row>
    <row r="99" spans="1:15" x14ac:dyDescent="0.25">
      <c r="A99" s="27" t="s">
        <v>52</v>
      </c>
      <c r="B99" s="28" t="s">
        <v>36</v>
      </c>
      <c r="C99" s="29">
        <v>5194593836.04</v>
      </c>
      <c r="L99" s="27" t="s">
        <v>52</v>
      </c>
      <c r="M99" s="28" t="s">
        <v>36</v>
      </c>
      <c r="N99" s="29">
        <v>5194593836.04</v>
      </c>
    </row>
    <row r="100" spans="1:15" x14ac:dyDescent="0.25">
      <c r="A100" s="30"/>
      <c r="B100" s="31" t="s">
        <v>37</v>
      </c>
      <c r="C100" s="32">
        <f>SUM(C91:C99)</f>
        <v>34163865007.57</v>
      </c>
      <c r="D100" s="33">
        <f>C100/1000000</f>
        <v>34163.865007569999</v>
      </c>
      <c r="L100" s="27"/>
      <c r="M100" s="39" t="s">
        <v>37</v>
      </c>
      <c r="N100" s="32">
        <f>SUM(N91:N99)</f>
        <v>34120806839.070004</v>
      </c>
      <c r="O100" s="33">
        <f>N100/1000000</f>
        <v>34120.806839070006</v>
      </c>
    </row>
    <row r="101" spans="1:15" ht="24.95" customHeight="1" x14ac:dyDescent="0.25">
      <c r="A101" s="49" t="s">
        <v>61</v>
      </c>
      <c r="B101" s="50"/>
      <c r="C101" s="34" t="s">
        <v>27</v>
      </c>
      <c r="L101" s="47" t="s">
        <v>61</v>
      </c>
      <c r="M101" s="48"/>
      <c r="N101" s="34" t="s">
        <v>27</v>
      </c>
    </row>
    <row r="102" spans="1:15" x14ac:dyDescent="0.25">
      <c r="A102" s="27" t="s">
        <v>44</v>
      </c>
      <c r="B102" s="28" t="s">
        <v>28</v>
      </c>
      <c r="C102" s="29">
        <v>1964805165</v>
      </c>
      <c r="L102" s="27" t="s">
        <v>44</v>
      </c>
      <c r="M102" s="28" t="s">
        <v>28</v>
      </c>
      <c r="N102" s="29">
        <v>2013302843</v>
      </c>
    </row>
    <row r="103" spans="1:15" x14ac:dyDescent="0.25">
      <c r="A103" s="27" t="s">
        <v>45</v>
      </c>
      <c r="B103" s="28" t="s">
        <v>29</v>
      </c>
      <c r="C103" s="29">
        <v>550134177</v>
      </c>
      <c r="L103" s="27" t="s">
        <v>45</v>
      </c>
      <c r="M103" s="28" t="s">
        <v>29</v>
      </c>
      <c r="N103" s="29">
        <v>602111708</v>
      </c>
    </row>
    <row r="104" spans="1:15" x14ac:dyDescent="0.25">
      <c r="A104" s="27" t="s">
        <v>46</v>
      </c>
      <c r="B104" s="28" t="s">
        <v>30</v>
      </c>
      <c r="C104" s="29">
        <v>82977422</v>
      </c>
      <c r="L104" s="27" t="s">
        <v>46</v>
      </c>
      <c r="M104" s="28" t="s">
        <v>30</v>
      </c>
      <c r="N104" s="29">
        <v>73047827</v>
      </c>
    </row>
    <row r="105" spans="1:15" x14ac:dyDescent="0.25">
      <c r="A105" s="27" t="s">
        <v>47</v>
      </c>
      <c r="B105" s="28" t="s">
        <v>31</v>
      </c>
      <c r="C105" s="29">
        <v>1789467127</v>
      </c>
      <c r="L105" s="27" t="s">
        <v>47</v>
      </c>
      <c r="M105" s="28" t="s">
        <v>31</v>
      </c>
      <c r="N105" s="29">
        <v>1865072744</v>
      </c>
    </row>
    <row r="106" spans="1:15" x14ac:dyDescent="0.25">
      <c r="A106" s="27" t="s">
        <v>48</v>
      </c>
      <c r="B106" s="28" t="s">
        <v>32</v>
      </c>
      <c r="C106" s="29">
        <v>5000000</v>
      </c>
      <c r="L106" s="27" t="s">
        <v>48</v>
      </c>
      <c r="M106" s="28" t="s">
        <v>32</v>
      </c>
      <c r="N106" s="29">
        <v>5000000</v>
      </c>
    </row>
    <row r="107" spans="1:15" x14ac:dyDescent="0.25">
      <c r="A107" s="27" t="s">
        <v>49</v>
      </c>
      <c r="B107" s="28" t="s">
        <v>33</v>
      </c>
      <c r="C107" s="29">
        <v>295019554</v>
      </c>
      <c r="L107" s="27" t="s">
        <v>49</v>
      </c>
      <c r="M107" s="28" t="s">
        <v>33</v>
      </c>
      <c r="N107" s="29">
        <v>306908515</v>
      </c>
    </row>
    <row r="108" spans="1:15" x14ac:dyDescent="0.25">
      <c r="A108" s="27" t="s">
        <v>50</v>
      </c>
      <c r="B108" s="28" t="s">
        <v>34</v>
      </c>
      <c r="C108" s="29">
        <v>246610552</v>
      </c>
      <c r="L108" s="27" t="s">
        <v>50</v>
      </c>
      <c r="M108" s="28" t="s">
        <v>34</v>
      </c>
      <c r="N108" s="29">
        <v>251297010</v>
      </c>
    </row>
    <row r="109" spans="1:15" x14ac:dyDescent="0.25">
      <c r="A109" s="27" t="s">
        <v>51</v>
      </c>
      <c r="B109" s="28" t="s">
        <v>35</v>
      </c>
      <c r="C109" s="29">
        <v>1000</v>
      </c>
      <c r="L109" s="27" t="s">
        <v>51</v>
      </c>
      <c r="M109" s="28" t="s">
        <v>35</v>
      </c>
      <c r="N109" s="29">
        <v>1000</v>
      </c>
    </row>
    <row r="110" spans="1:15" x14ac:dyDescent="0.25">
      <c r="A110" s="27" t="s">
        <v>52</v>
      </c>
      <c r="B110" s="28" t="s">
        <v>36</v>
      </c>
      <c r="C110" s="29">
        <v>237611738</v>
      </c>
      <c r="L110" s="27" t="s">
        <v>52</v>
      </c>
      <c r="M110" s="28" t="s">
        <v>36</v>
      </c>
      <c r="N110" s="29">
        <v>317234259</v>
      </c>
    </row>
    <row r="111" spans="1:15" x14ac:dyDescent="0.25">
      <c r="A111" s="30"/>
      <c r="B111" s="31" t="s">
        <v>37</v>
      </c>
      <c r="C111" s="32">
        <f>SUM(C102:C110)</f>
        <v>5171626735</v>
      </c>
      <c r="D111" s="33">
        <f>C111/1000000</f>
        <v>5171.6267349999998</v>
      </c>
      <c r="L111" s="40"/>
      <c r="M111" s="39" t="s">
        <v>37</v>
      </c>
      <c r="N111" s="32">
        <f>SUM(N102:N110)</f>
        <v>5433975906</v>
      </c>
      <c r="O111" s="33">
        <f>N111/1000000</f>
        <v>5433.9759059999997</v>
      </c>
    </row>
    <row r="112" spans="1:15" ht="24.95" customHeight="1" x14ac:dyDescent="0.25">
      <c r="A112" s="49" t="s">
        <v>62</v>
      </c>
      <c r="B112" s="50"/>
      <c r="C112" s="34" t="s">
        <v>27</v>
      </c>
      <c r="L112" s="47" t="s">
        <v>62</v>
      </c>
      <c r="M112" s="48"/>
      <c r="N112" s="34" t="s">
        <v>27</v>
      </c>
    </row>
    <row r="113" spans="1:15" x14ac:dyDescent="0.25">
      <c r="A113" s="27" t="s">
        <v>44</v>
      </c>
      <c r="B113" s="28" t="s">
        <v>28</v>
      </c>
      <c r="C113" s="29">
        <v>3681081515</v>
      </c>
      <c r="L113" s="27" t="s">
        <v>44</v>
      </c>
      <c r="M113" s="28" t="s">
        <v>28</v>
      </c>
      <c r="N113" s="29">
        <v>3762261221</v>
      </c>
    </row>
    <row r="114" spans="1:15" x14ac:dyDescent="0.25">
      <c r="A114" s="27" t="s">
        <v>45</v>
      </c>
      <c r="B114" s="28" t="s">
        <v>29</v>
      </c>
      <c r="C114" s="29">
        <v>1634463826</v>
      </c>
      <c r="L114" s="27" t="s">
        <v>45</v>
      </c>
      <c r="M114" s="28" t="s">
        <v>29</v>
      </c>
      <c r="N114" s="29">
        <v>1724235169</v>
      </c>
    </row>
    <row r="115" spans="1:15" x14ac:dyDescent="0.25">
      <c r="A115" s="27" t="s">
        <v>46</v>
      </c>
      <c r="B115" s="28" t="s">
        <v>30</v>
      </c>
      <c r="C115" s="29">
        <v>234747976</v>
      </c>
      <c r="L115" s="27" t="s">
        <v>46</v>
      </c>
      <c r="M115" s="28" t="s">
        <v>30</v>
      </c>
      <c r="N115" s="29">
        <v>169720040</v>
      </c>
    </row>
    <row r="116" spans="1:15" x14ac:dyDescent="0.25">
      <c r="A116" s="27" t="s">
        <v>47</v>
      </c>
      <c r="B116" s="28" t="s">
        <v>31</v>
      </c>
      <c r="C116" s="29">
        <v>2161289189</v>
      </c>
      <c r="L116" s="27" t="s">
        <v>47</v>
      </c>
      <c r="M116" s="28" t="s">
        <v>31</v>
      </c>
      <c r="N116" s="29">
        <v>2222061529</v>
      </c>
    </row>
    <row r="117" spans="1:15" x14ac:dyDescent="0.25">
      <c r="A117" s="27" t="s">
        <v>48</v>
      </c>
      <c r="B117" s="28" t="s">
        <v>32</v>
      </c>
      <c r="C117" s="29">
        <v>37456769</v>
      </c>
      <c r="L117" s="27" t="s">
        <v>48</v>
      </c>
      <c r="M117" s="28" t="s">
        <v>32</v>
      </c>
      <c r="N117" s="29">
        <v>39042625</v>
      </c>
    </row>
    <row r="118" spans="1:15" x14ac:dyDescent="0.25">
      <c r="A118" s="27" t="s">
        <v>49</v>
      </c>
      <c r="B118" s="28" t="s">
        <v>33</v>
      </c>
      <c r="C118" s="29">
        <v>838935038</v>
      </c>
      <c r="L118" s="27" t="s">
        <v>49</v>
      </c>
      <c r="M118" s="28" t="s">
        <v>33</v>
      </c>
      <c r="N118" s="29">
        <v>879183892</v>
      </c>
    </row>
    <row r="119" spans="1:15" x14ac:dyDescent="0.25">
      <c r="A119" s="27" t="s">
        <v>50</v>
      </c>
      <c r="B119" s="28" t="s">
        <v>34</v>
      </c>
      <c r="C119" s="29">
        <v>680803104</v>
      </c>
      <c r="L119" s="27" t="s">
        <v>50</v>
      </c>
      <c r="M119" s="28" t="s">
        <v>34</v>
      </c>
      <c r="N119" s="29">
        <v>690628572</v>
      </c>
    </row>
    <row r="120" spans="1:15" x14ac:dyDescent="0.25">
      <c r="A120" s="27" t="s">
        <v>51</v>
      </c>
      <c r="B120" s="28" t="s">
        <v>35</v>
      </c>
      <c r="C120" s="29">
        <v>152450041</v>
      </c>
      <c r="L120" s="27" t="s">
        <v>51</v>
      </c>
      <c r="M120" s="28" t="s">
        <v>35</v>
      </c>
      <c r="N120" s="29">
        <v>161088521</v>
      </c>
    </row>
    <row r="121" spans="1:15" x14ac:dyDescent="0.25">
      <c r="A121" s="27" t="s">
        <v>52</v>
      </c>
      <c r="B121" s="28" t="s">
        <v>36</v>
      </c>
      <c r="C121" s="29">
        <v>1608178693</v>
      </c>
      <c r="L121" s="27" t="s">
        <v>52</v>
      </c>
      <c r="M121" s="28" t="s">
        <v>36</v>
      </c>
      <c r="N121" s="29">
        <v>1075751592</v>
      </c>
    </row>
    <row r="122" spans="1:15" x14ac:dyDescent="0.25">
      <c r="A122" s="30"/>
      <c r="B122" s="31" t="s">
        <v>37</v>
      </c>
      <c r="C122" s="32">
        <f>SUM(C113:C121)</f>
        <v>11029406151</v>
      </c>
      <c r="D122" s="33">
        <f>C122/1000000</f>
        <v>11029.406150999999</v>
      </c>
      <c r="L122" s="27"/>
      <c r="M122" s="39" t="s">
        <v>37</v>
      </c>
      <c r="N122" s="32">
        <f>SUM(N113:N121)</f>
        <v>10723973161</v>
      </c>
      <c r="O122" s="33">
        <f>N122/1000000</f>
        <v>10723.973161</v>
      </c>
    </row>
    <row r="123" spans="1:15" ht="24.95" customHeight="1" x14ac:dyDescent="0.25">
      <c r="A123" s="49" t="s">
        <v>63</v>
      </c>
      <c r="B123" s="50"/>
      <c r="C123" s="34" t="s">
        <v>27</v>
      </c>
      <c r="L123" s="47" t="s">
        <v>63</v>
      </c>
      <c r="M123" s="48"/>
      <c r="N123" s="34" t="s">
        <v>27</v>
      </c>
    </row>
    <row r="124" spans="1:15" x14ac:dyDescent="0.25">
      <c r="A124" s="27" t="s">
        <v>44</v>
      </c>
      <c r="B124" s="28" t="s">
        <v>28</v>
      </c>
      <c r="C124" s="29">
        <v>6657243047</v>
      </c>
      <c r="L124" s="27" t="s">
        <v>44</v>
      </c>
      <c r="M124" s="28" t="s">
        <v>28</v>
      </c>
      <c r="N124" s="29">
        <v>6908783404</v>
      </c>
    </row>
    <row r="125" spans="1:15" x14ac:dyDescent="0.25">
      <c r="A125" s="27" t="s">
        <v>45</v>
      </c>
      <c r="B125" s="28" t="s">
        <v>29</v>
      </c>
      <c r="C125" s="29">
        <v>4225851701</v>
      </c>
      <c r="L125" s="27" t="s">
        <v>45</v>
      </c>
      <c r="M125" s="28" t="s">
        <v>29</v>
      </c>
      <c r="N125" s="29">
        <v>4342343949</v>
      </c>
    </row>
    <row r="126" spans="1:15" x14ac:dyDescent="0.25">
      <c r="A126" s="27" t="s">
        <v>46</v>
      </c>
      <c r="B126" s="28" t="s">
        <v>30</v>
      </c>
      <c r="C126" s="29">
        <v>823160927</v>
      </c>
      <c r="L126" s="27" t="s">
        <v>46</v>
      </c>
      <c r="M126" s="28" t="s">
        <v>30</v>
      </c>
      <c r="N126" s="29">
        <v>803184800</v>
      </c>
    </row>
    <row r="127" spans="1:15" x14ac:dyDescent="0.25">
      <c r="A127" s="27" t="s">
        <v>47</v>
      </c>
      <c r="B127" s="28" t="s">
        <v>31</v>
      </c>
      <c r="C127" s="29">
        <v>5502784000</v>
      </c>
      <c r="L127" s="27" t="s">
        <v>47</v>
      </c>
      <c r="M127" s="28" t="s">
        <v>31</v>
      </c>
      <c r="N127" s="29">
        <v>5775950177</v>
      </c>
    </row>
    <row r="128" spans="1:15" x14ac:dyDescent="0.25">
      <c r="A128" s="27" t="s">
        <v>48</v>
      </c>
      <c r="B128" s="28" t="s">
        <v>32</v>
      </c>
      <c r="C128" s="29">
        <v>92695119</v>
      </c>
      <c r="L128" s="27" t="s">
        <v>48</v>
      </c>
      <c r="M128" s="28" t="s">
        <v>32</v>
      </c>
      <c r="N128" s="29">
        <v>96649376</v>
      </c>
    </row>
    <row r="129" spans="1:15" x14ac:dyDescent="0.25">
      <c r="A129" s="27" t="s">
        <v>49</v>
      </c>
      <c r="B129" s="28" t="s">
        <v>33</v>
      </c>
      <c r="C129" s="29">
        <v>529980884</v>
      </c>
      <c r="L129" s="27" t="s">
        <v>49</v>
      </c>
      <c r="M129" s="28" t="s">
        <v>33</v>
      </c>
      <c r="N129" s="29">
        <v>652332072</v>
      </c>
    </row>
    <row r="130" spans="1:15" x14ac:dyDescent="0.25">
      <c r="A130" s="27" t="s">
        <v>50</v>
      </c>
      <c r="B130" s="28" t="s">
        <v>34</v>
      </c>
      <c r="C130" s="29">
        <v>193688437</v>
      </c>
      <c r="L130" s="27" t="s">
        <v>50</v>
      </c>
      <c r="M130" s="28" t="s">
        <v>34</v>
      </c>
      <c r="N130" s="29">
        <v>262585693</v>
      </c>
    </row>
    <row r="131" spans="1:15" x14ac:dyDescent="0.25">
      <c r="A131" s="27" t="s">
        <v>51</v>
      </c>
      <c r="B131" s="28" t="s">
        <v>35</v>
      </c>
      <c r="C131" s="29">
        <v>524983528</v>
      </c>
      <c r="L131" s="27" t="s">
        <v>51</v>
      </c>
      <c r="M131" s="28" t="s">
        <v>35</v>
      </c>
      <c r="N131" s="29">
        <v>501334311</v>
      </c>
    </row>
    <row r="132" spans="1:15" x14ac:dyDescent="0.25">
      <c r="A132" s="27" t="s">
        <v>52</v>
      </c>
      <c r="B132" s="28" t="s">
        <v>36</v>
      </c>
      <c r="C132" s="29">
        <v>1953706072</v>
      </c>
      <c r="L132" s="27" t="s">
        <v>52</v>
      </c>
      <c r="M132" s="28" t="s">
        <v>36</v>
      </c>
      <c r="N132" s="29">
        <v>2290586878</v>
      </c>
    </row>
    <row r="133" spans="1:15" x14ac:dyDescent="0.25">
      <c r="A133" s="30"/>
      <c r="B133" s="31" t="s">
        <v>37</v>
      </c>
      <c r="C133" s="32">
        <f>SUM(C124:C132)</f>
        <v>20504093715</v>
      </c>
      <c r="D133" s="33">
        <f>C133/1000000</f>
        <v>20504.093714999999</v>
      </c>
      <c r="L133" s="27"/>
      <c r="M133" s="39" t="s">
        <v>37</v>
      </c>
      <c r="N133" s="32">
        <f>SUM(N124:N132)</f>
        <v>21633750660</v>
      </c>
      <c r="O133" s="33">
        <f>N133/1000000</f>
        <v>21633.750660000002</v>
      </c>
    </row>
    <row r="134" spans="1:15" ht="24.95" customHeight="1" x14ac:dyDescent="0.25">
      <c r="A134" s="49" t="s">
        <v>64</v>
      </c>
      <c r="B134" s="50"/>
      <c r="C134" s="34" t="s">
        <v>27</v>
      </c>
      <c r="L134" s="47" t="s">
        <v>64</v>
      </c>
      <c r="M134" s="48"/>
      <c r="N134" s="34" t="s">
        <v>27</v>
      </c>
    </row>
    <row r="135" spans="1:15" x14ac:dyDescent="0.25">
      <c r="A135" s="27" t="s">
        <v>44</v>
      </c>
      <c r="B135" s="28" t="s">
        <v>28</v>
      </c>
      <c r="C135" s="29">
        <v>2138918672</v>
      </c>
      <c r="L135" s="27" t="s">
        <v>44</v>
      </c>
      <c r="M135" s="28" t="s">
        <v>28</v>
      </c>
      <c r="N135" s="29">
        <v>2236301507</v>
      </c>
    </row>
    <row r="136" spans="1:15" x14ac:dyDescent="0.25">
      <c r="A136" s="27" t="s">
        <v>45</v>
      </c>
      <c r="B136" s="28" t="s">
        <v>29</v>
      </c>
      <c r="C136" s="29">
        <v>648966366</v>
      </c>
      <c r="L136" s="27" t="s">
        <v>45</v>
      </c>
      <c r="M136" s="28" t="s">
        <v>29</v>
      </c>
      <c r="N136" s="29">
        <v>696177110</v>
      </c>
    </row>
    <row r="137" spans="1:15" x14ac:dyDescent="0.25">
      <c r="A137" s="27" t="s">
        <v>46</v>
      </c>
      <c r="B137" s="28" t="s">
        <v>30</v>
      </c>
      <c r="C137" s="29">
        <v>127553316</v>
      </c>
      <c r="L137" s="27" t="s">
        <v>46</v>
      </c>
      <c r="M137" s="28" t="s">
        <v>30</v>
      </c>
      <c r="N137" s="29">
        <v>121689857</v>
      </c>
    </row>
    <row r="138" spans="1:15" x14ac:dyDescent="0.25">
      <c r="A138" s="27" t="s">
        <v>47</v>
      </c>
      <c r="B138" s="28" t="s">
        <v>31</v>
      </c>
      <c r="C138" s="29">
        <v>994948093</v>
      </c>
      <c r="L138" s="27" t="s">
        <v>47</v>
      </c>
      <c r="M138" s="28" t="s">
        <v>31</v>
      </c>
      <c r="N138" s="29">
        <v>1056215683</v>
      </c>
    </row>
    <row r="139" spans="1:15" x14ac:dyDescent="0.25">
      <c r="A139" s="27" t="s">
        <v>48</v>
      </c>
      <c r="B139" s="28" t="s">
        <v>32</v>
      </c>
      <c r="C139" s="29">
        <v>2500001</v>
      </c>
      <c r="L139" s="27" t="s">
        <v>48</v>
      </c>
      <c r="M139" s="28" t="s">
        <v>32</v>
      </c>
      <c r="N139" s="29">
        <v>3000001</v>
      </c>
    </row>
    <row r="140" spans="1:15" x14ac:dyDescent="0.25">
      <c r="A140" s="27" t="s">
        <v>49</v>
      </c>
      <c r="B140" s="28" t="s">
        <v>33</v>
      </c>
      <c r="C140" s="29">
        <v>245111129</v>
      </c>
      <c r="L140" s="27" t="s">
        <v>49</v>
      </c>
      <c r="M140" s="28" t="s">
        <v>33</v>
      </c>
      <c r="N140" s="29">
        <v>248177041</v>
      </c>
    </row>
    <row r="141" spans="1:15" x14ac:dyDescent="0.25">
      <c r="A141" s="27" t="s">
        <v>50</v>
      </c>
      <c r="B141" s="28" t="s">
        <v>34</v>
      </c>
      <c r="C141" s="29">
        <v>141722918</v>
      </c>
      <c r="L141" s="27" t="s">
        <v>50</v>
      </c>
      <c r="M141" s="28" t="s">
        <v>34</v>
      </c>
      <c r="N141" s="29">
        <v>189228023</v>
      </c>
    </row>
    <row r="142" spans="1:15" x14ac:dyDescent="0.25">
      <c r="A142" s="27" t="s">
        <v>51</v>
      </c>
      <c r="B142" s="28" t="s">
        <v>35</v>
      </c>
      <c r="C142" s="29">
        <v>2527647</v>
      </c>
      <c r="L142" s="27" t="s">
        <v>51</v>
      </c>
      <c r="M142" s="28" t="s">
        <v>35</v>
      </c>
      <c r="N142" s="29">
        <v>2527647</v>
      </c>
    </row>
    <row r="143" spans="1:15" x14ac:dyDescent="0.25">
      <c r="A143" s="27" t="s">
        <v>52</v>
      </c>
      <c r="B143" s="28" t="s">
        <v>36</v>
      </c>
      <c r="C143" s="29">
        <v>790428704</v>
      </c>
      <c r="L143" s="27" t="s">
        <v>52</v>
      </c>
      <c r="M143" s="28" t="s">
        <v>36</v>
      </c>
      <c r="N143" s="29">
        <v>962131519</v>
      </c>
    </row>
    <row r="144" spans="1:15" x14ac:dyDescent="0.25">
      <c r="A144" s="30"/>
      <c r="B144" s="31" t="s">
        <v>37</v>
      </c>
      <c r="C144" s="32">
        <f>SUM(C135:C143)</f>
        <v>5092676846</v>
      </c>
      <c r="D144" s="33">
        <f>C144/1000000</f>
        <v>5092.6768460000003</v>
      </c>
      <c r="L144" s="27"/>
      <c r="M144" s="39" t="s">
        <v>37</v>
      </c>
      <c r="N144" s="32">
        <f>SUM(N135:N143)</f>
        <v>5515448388</v>
      </c>
      <c r="O144" s="33">
        <f>N144/1000000</f>
        <v>5515.4483879999998</v>
      </c>
    </row>
    <row r="145" spans="1:15" ht="24.95" customHeight="1" x14ac:dyDescent="0.25">
      <c r="A145" s="49" t="s">
        <v>65</v>
      </c>
      <c r="B145" s="50"/>
      <c r="C145" s="34" t="s">
        <v>27</v>
      </c>
      <c r="L145" s="47" t="s">
        <v>65</v>
      </c>
      <c r="M145" s="48"/>
      <c r="N145" s="34" t="s">
        <v>27</v>
      </c>
    </row>
    <row r="146" spans="1:15" x14ac:dyDescent="0.25">
      <c r="A146" s="27" t="s">
        <v>44</v>
      </c>
      <c r="B146" s="28" t="s">
        <v>28</v>
      </c>
      <c r="C146" s="29">
        <v>1255456391</v>
      </c>
      <c r="L146" s="27" t="s">
        <v>44</v>
      </c>
      <c r="M146" s="28" t="s">
        <v>28</v>
      </c>
      <c r="N146" s="29">
        <v>1248513656</v>
      </c>
    </row>
    <row r="147" spans="1:15" x14ac:dyDescent="0.25">
      <c r="A147" s="27" t="s">
        <v>45</v>
      </c>
      <c r="B147" s="28" t="s">
        <v>29</v>
      </c>
      <c r="C147" s="29">
        <v>635849738</v>
      </c>
      <c r="L147" s="27" t="s">
        <v>45</v>
      </c>
      <c r="M147" s="28" t="s">
        <v>29</v>
      </c>
      <c r="N147" s="29">
        <v>653820552</v>
      </c>
    </row>
    <row r="148" spans="1:15" x14ac:dyDescent="0.25">
      <c r="A148" s="27" t="s">
        <v>46</v>
      </c>
      <c r="B148" s="28" t="s">
        <v>30</v>
      </c>
      <c r="C148" s="29">
        <v>98337960</v>
      </c>
      <c r="L148" s="27" t="s">
        <v>46</v>
      </c>
      <c r="M148" s="28" t="s">
        <v>30</v>
      </c>
      <c r="N148" s="29">
        <v>90703870</v>
      </c>
    </row>
    <row r="149" spans="1:15" x14ac:dyDescent="0.25">
      <c r="A149" s="27" t="s">
        <v>47</v>
      </c>
      <c r="B149" s="28" t="s">
        <v>31</v>
      </c>
      <c r="C149" s="29">
        <v>1433983295</v>
      </c>
      <c r="L149" s="27" t="s">
        <v>47</v>
      </c>
      <c r="M149" s="28" t="s">
        <v>31</v>
      </c>
      <c r="N149" s="29">
        <v>1536826346</v>
      </c>
    </row>
    <row r="150" spans="1:15" x14ac:dyDescent="0.25">
      <c r="A150" s="27" t="s">
        <v>48</v>
      </c>
      <c r="B150" s="28" t="s">
        <v>32</v>
      </c>
      <c r="C150" s="29">
        <v>11770210</v>
      </c>
      <c r="L150" s="27" t="s">
        <v>48</v>
      </c>
      <c r="M150" s="28" t="s">
        <v>32</v>
      </c>
      <c r="N150" s="29">
        <v>11764396</v>
      </c>
    </row>
    <row r="151" spans="1:15" x14ac:dyDescent="0.25">
      <c r="A151" s="27" t="s">
        <v>49</v>
      </c>
      <c r="B151" s="28" t="s">
        <v>33</v>
      </c>
      <c r="C151" s="29">
        <v>135071452</v>
      </c>
      <c r="L151" s="27" t="s">
        <v>49</v>
      </c>
      <c r="M151" s="28" t="s">
        <v>33</v>
      </c>
      <c r="N151" s="29">
        <v>161929180</v>
      </c>
    </row>
    <row r="152" spans="1:15" x14ac:dyDescent="0.25">
      <c r="A152" s="27" t="s">
        <v>50</v>
      </c>
      <c r="B152" s="28" t="s">
        <v>34</v>
      </c>
      <c r="C152" s="29">
        <v>160984220</v>
      </c>
      <c r="L152" s="27" t="s">
        <v>50</v>
      </c>
      <c r="M152" s="28" t="s">
        <v>34</v>
      </c>
      <c r="N152" s="29">
        <v>186247200</v>
      </c>
    </row>
    <row r="153" spans="1:15" x14ac:dyDescent="0.25">
      <c r="A153" s="27" t="s">
        <v>51</v>
      </c>
      <c r="B153" s="28" t="s">
        <v>35</v>
      </c>
      <c r="C153" s="29">
        <v>36495510</v>
      </c>
      <c r="L153" s="27" t="s">
        <v>51</v>
      </c>
      <c r="M153" s="28" t="s">
        <v>35</v>
      </c>
      <c r="N153" s="29">
        <v>29182520</v>
      </c>
    </row>
    <row r="154" spans="1:15" x14ac:dyDescent="0.25">
      <c r="A154" s="27" t="s">
        <v>52</v>
      </c>
      <c r="B154" s="28" t="s">
        <v>36</v>
      </c>
      <c r="C154" s="29">
        <v>293930013</v>
      </c>
      <c r="L154" s="27" t="s">
        <v>52</v>
      </c>
      <c r="M154" s="28" t="s">
        <v>36</v>
      </c>
      <c r="N154" s="29">
        <v>245147687</v>
      </c>
    </row>
    <row r="155" spans="1:15" x14ac:dyDescent="0.25">
      <c r="A155" s="30"/>
      <c r="B155" s="31" t="s">
        <v>37</v>
      </c>
      <c r="C155" s="32">
        <f>SUM(C146:C154)</f>
        <v>4061878789</v>
      </c>
      <c r="D155" s="33">
        <f>C155/1000000</f>
        <v>4061.8787889999999</v>
      </c>
      <c r="L155" s="27"/>
      <c r="M155" s="39" t="s">
        <v>37</v>
      </c>
      <c r="N155" s="32">
        <f>SUM(N146:N154)</f>
        <v>4164135407</v>
      </c>
      <c r="O155" s="33">
        <f>N155/1000000</f>
        <v>4164.1354069999998</v>
      </c>
    </row>
    <row r="156" spans="1:15" ht="24.95" customHeight="1" x14ac:dyDescent="0.25">
      <c r="A156" s="49" t="s">
        <v>66</v>
      </c>
      <c r="B156" s="50"/>
      <c r="C156" s="34" t="s">
        <v>27</v>
      </c>
      <c r="L156" s="47" t="s">
        <v>66</v>
      </c>
      <c r="M156" s="48"/>
      <c r="N156" s="34" t="s">
        <v>27</v>
      </c>
    </row>
    <row r="157" spans="1:15" x14ac:dyDescent="0.25">
      <c r="A157" s="27" t="s">
        <v>44</v>
      </c>
      <c r="B157" s="28" t="s">
        <v>28</v>
      </c>
      <c r="C157" s="29">
        <v>4007220228</v>
      </c>
      <c r="L157" s="27" t="s">
        <v>44</v>
      </c>
      <c r="M157" s="28" t="s">
        <v>28</v>
      </c>
      <c r="N157" s="29">
        <v>4105745385</v>
      </c>
    </row>
    <row r="158" spans="1:15" x14ac:dyDescent="0.25">
      <c r="A158" s="27" t="s">
        <v>45</v>
      </c>
      <c r="B158" s="28" t="s">
        <v>29</v>
      </c>
      <c r="C158" s="29">
        <v>1639946077</v>
      </c>
      <c r="L158" s="27" t="s">
        <v>45</v>
      </c>
      <c r="M158" s="28" t="s">
        <v>29</v>
      </c>
      <c r="N158" s="29">
        <v>1712183057</v>
      </c>
    </row>
    <row r="159" spans="1:15" x14ac:dyDescent="0.25">
      <c r="A159" s="27" t="s">
        <v>46</v>
      </c>
      <c r="B159" s="28" t="s">
        <v>30</v>
      </c>
      <c r="C159" s="29">
        <v>248471444</v>
      </c>
      <c r="L159" s="27" t="s">
        <v>46</v>
      </c>
      <c r="M159" s="28" t="s">
        <v>30</v>
      </c>
      <c r="N159" s="29">
        <v>233475714</v>
      </c>
    </row>
    <row r="160" spans="1:15" x14ac:dyDescent="0.25">
      <c r="A160" s="27" t="s">
        <v>47</v>
      </c>
      <c r="B160" s="28" t="s">
        <v>31</v>
      </c>
      <c r="C160" s="29">
        <v>3200166211</v>
      </c>
      <c r="L160" s="27" t="s">
        <v>47</v>
      </c>
      <c r="M160" s="28" t="s">
        <v>31</v>
      </c>
      <c r="N160" s="29">
        <v>3303960790</v>
      </c>
    </row>
    <row r="161" spans="1:15" x14ac:dyDescent="0.25">
      <c r="A161" s="27" t="s">
        <v>48</v>
      </c>
      <c r="B161" s="28" t="s">
        <v>32</v>
      </c>
      <c r="C161" s="29">
        <v>1863770</v>
      </c>
      <c r="L161" s="27" t="s">
        <v>48</v>
      </c>
      <c r="M161" s="28" t="s">
        <v>32</v>
      </c>
      <c r="N161" s="29">
        <v>2150000</v>
      </c>
    </row>
    <row r="162" spans="1:15" x14ac:dyDescent="0.25">
      <c r="A162" s="27" t="s">
        <v>49</v>
      </c>
      <c r="B162" s="28" t="s">
        <v>33</v>
      </c>
      <c r="C162" s="29">
        <v>563652368</v>
      </c>
      <c r="L162" s="27" t="s">
        <v>49</v>
      </c>
      <c r="M162" s="28" t="s">
        <v>33</v>
      </c>
      <c r="N162" s="29">
        <v>382222206</v>
      </c>
    </row>
    <row r="163" spans="1:15" x14ac:dyDescent="0.25">
      <c r="A163" s="27" t="s">
        <v>50</v>
      </c>
      <c r="B163" s="28" t="s">
        <v>34</v>
      </c>
      <c r="C163" s="29">
        <v>582906479</v>
      </c>
      <c r="L163" s="27" t="s">
        <v>50</v>
      </c>
      <c r="M163" s="28" t="s">
        <v>34</v>
      </c>
      <c r="N163" s="29">
        <v>633304433</v>
      </c>
    </row>
    <row r="164" spans="1:15" x14ac:dyDescent="0.25">
      <c r="A164" s="27" t="s">
        <v>51</v>
      </c>
      <c r="B164" s="28" t="s">
        <v>35</v>
      </c>
      <c r="C164" s="29">
        <v>92530083</v>
      </c>
      <c r="L164" s="27" t="s">
        <v>51</v>
      </c>
      <c r="M164" s="28" t="s">
        <v>35</v>
      </c>
      <c r="N164" s="29">
        <v>91874999</v>
      </c>
    </row>
    <row r="165" spans="1:15" x14ac:dyDescent="0.25">
      <c r="A165" s="27" t="s">
        <v>52</v>
      </c>
      <c r="B165" s="28" t="s">
        <v>36</v>
      </c>
      <c r="C165" s="29">
        <v>788384308</v>
      </c>
      <c r="L165" s="27" t="s">
        <v>52</v>
      </c>
      <c r="M165" s="28" t="s">
        <v>36</v>
      </c>
      <c r="N165" s="29">
        <v>1113889049</v>
      </c>
    </row>
    <row r="166" spans="1:15" x14ac:dyDescent="0.25">
      <c r="A166" s="30"/>
      <c r="B166" s="31" t="s">
        <v>37</v>
      </c>
      <c r="C166" s="32">
        <f>SUM(C157:C165)</f>
        <v>11125140968</v>
      </c>
      <c r="D166" s="33">
        <f>C166/1000000</f>
        <v>11125.140968</v>
      </c>
      <c r="L166" s="27"/>
      <c r="M166" s="39" t="s">
        <v>37</v>
      </c>
      <c r="N166" s="32">
        <f>SUM(N157:N165)</f>
        <v>11578805633</v>
      </c>
      <c r="O166" s="33">
        <f>N166/1000000</f>
        <v>11578.805633</v>
      </c>
    </row>
    <row r="167" spans="1:15" ht="24.95" customHeight="1" x14ac:dyDescent="0.25">
      <c r="A167" s="49" t="s">
        <v>67</v>
      </c>
      <c r="B167" s="50"/>
      <c r="C167" s="34" t="s">
        <v>27</v>
      </c>
      <c r="L167" s="47" t="s">
        <v>67</v>
      </c>
      <c r="M167" s="48"/>
      <c r="N167" s="34" t="s">
        <v>27</v>
      </c>
    </row>
    <row r="168" spans="1:15" x14ac:dyDescent="0.25">
      <c r="A168" s="27" t="s">
        <v>44</v>
      </c>
      <c r="B168" s="28" t="s">
        <v>28</v>
      </c>
      <c r="C168" s="29">
        <v>442722629</v>
      </c>
      <c r="L168" s="27" t="s">
        <v>44</v>
      </c>
      <c r="M168" s="28" t="s">
        <v>28</v>
      </c>
      <c r="N168" s="29">
        <v>458975793</v>
      </c>
    </row>
    <row r="169" spans="1:15" x14ac:dyDescent="0.25">
      <c r="A169" s="27" t="s">
        <v>45</v>
      </c>
      <c r="B169" s="28" t="s">
        <v>29</v>
      </c>
      <c r="C169" s="29">
        <v>261625302</v>
      </c>
      <c r="L169" s="27" t="s">
        <v>45</v>
      </c>
      <c r="M169" s="28" t="s">
        <v>29</v>
      </c>
      <c r="N169" s="29">
        <v>268044095</v>
      </c>
    </row>
    <row r="170" spans="1:15" x14ac:dyDescent="0.25">
      <c r="A170" s="27" t="s">
        <v>46</v>
      </c>
      <c r="B170" s="28" t="s">
        <v>30</v>
      </c>
      <c r="C170" s="29">
        <v>24907748</v>
      </c>
      <c r="L170" s="27" t="s">
        <v>46</v>
      </c>
      <c r="M170" s="28" t="s">
        <v>30</v>
      </c>
      <c r="N170" s="29">
        <v>21848262</v>
      </c>
    </row>
    <row r="171" spans="1:15" x14ac:dyDescent="0.25">
      <c r="A171" s="27" t="s">
        <v>47</v>
      </c>
      <c r="B171" s="28" t="s">
        <v>31</v>
      </c>
      <c r="C171" s="29">
        <v>314183691</v>
      </c>
      <c r="L171" s="27" t="s">
        <v>47</v>
      </c>
      <c r="M171" s="28" t="s">
        <v>31</v>
      </c>
      <c r="N171" s="29">
        <v>329844437</v>
      </c>
    </row>
    <row r="172" spans="1:15" x14ac:dyDescent="0.25">
      <c r="A172" s="27" t="s">
        <v>48</v>
      </c>
      <c r="B172" s="28" t="s">
        <v>32</v>
      </c>
      <c r="C172" s="29">
        <v>-387459</v>
      </c>
      <c r="L172" s="27" t="s">
        <v>48</v>
      </c>
      <c r="M172" s="28" t="s">
        <v>32</v>
      </c>
      <c r="N172" s="29">
        <v>1171</v>
      </c>
    </row>
    <row r="173" spans="1:15" x14ac:dyDescent="0.25">
      <c r="A173" s="27" t="s">
        <v>49</v>
      </c>
      <c r="B173" s="28" t="s">
        <v>33</v>
      </c>
      <c r="C173" s="29">
        <v>55786963</v>
      </c>
      <c r="L173" s="27" t="s">
        <v>49</v>
      </c>
      <c r="M173" s="28" t="s">
        <v>33</v>
      </c>
      <c r="N173" s="29">
        <v>60296358</v>
      </c>
    </row>
    <row r="174" spans="1:15" x14ac:dyDescent="0.25">
      <c r="A174" s="27" t="s">
        <v>50</v>
      </c>
      <c r="B174" s="28" t="s">
        <v>34</v>
      </c>
      <c r="C174" s="29">
        <v>97981560</v>
      </c>
      <c r="L174" s="27" t="s">
        <v>50</v>
      </c>
      <c r="M174" s="28" t="s">
        <v>34</v>
      </c>
      <c r="N174" s="29">
        <v>101174210</v>
      </c>
    </row>
    <row r="175" spans="1:15" x14ac:dyDescent="0.25">
      <c r="A175" s="27" t="s">
        <v>51</v>
      </c>
      <c r="B175" s="28" t="s">
        <v>35</v>
      </c>
      <c r="C175" s="29">
        <v>14791536</v>
      </c>
      <c r="L175" s="27" t="s">
        <v>51</v>
      </c>
      <c r="M175" s="28" t="s">
        <v>35</v>
      </c>
      <c r="N175" s="29">
        <v>13093050</v>
      </c>
    </row>
    <row r="176" spans="1:15" x14ac:dyDescent="0.25">
      <c r="A176" s="27" t="s">
        <v>52</v>
      </c>
      <c r="B176" s="28" t="s">
        <v>36</v>
      </c>
      <c r="C176" s="29">
        <v>244033530</v>
      </c>
      <c r="L176" s="27" t="s">
        <v>52</v>
      </c>
      <c r="M176" s="28" t="s">
        <v>36</v>
      </c>
      <c r="N176" s="29">
        <v>265711324</v>
      </c>
    </row>
    <row r="177" spans="1:15" x14ac:dyDescent="0.25">
      <c r="A177" s="30"/>
      <c r="B177" s="31" t="s">
        <v>37</v>
      </c>
      <c r="C177" s="32">
        <f>SUM(C168:C176)</f>
        <v>1455645500</v>
      </c>
      <c r="D177" s="33">
        <f>C177/1000000</f>
        <v>1455.6455000000001</v>
      </c>
      <c r="L177" s="27"/>
      <c r="M177" s="39" t="s">
        <v>37</v>
      </c>
      <c r="N177" s="32">
        <f>SUM(N168:N176)</f>
        <v>1518988700</v>
      </c>
      <c r="O177" s="33">
        <f>N177/1000000</f>
        <v>1518.9887000000001</v>
      </c>
    </row>
    <row r="178" spans="1:15" ht="24.95" customHeight="1" x14ac:dyDescent="0.25">
      <c r="A178" s="49" t="s">
        <v>68</v>
      </c>
      <c r="B178" s="50"/>
      <c r="C178" s="34" t="s">
        <v>27</v>
      </c>
      <c r="L178" s="47" t="s">
        <v>68</v>
      </c>
      <c r="M178" s="48"/>
      <c r="N178" s="34" t="s">
        <v>27</v>
      </c>
    </row>
    <row r="179" spans="1:15" x14ac:dyDescent="0.25">
      <c r="A179" s="27" t="s">
        <v>44</v>
      </c>
      <c r="B179" s="28" t="s">
        <v>28</v>
      </c>
      <c r="C179" s="29">
        <v>5536925610</v>
      </c>
      <c r="L179" s="27" t="s">
        <v>44</v>
      </c>
      <c r="M179" s="28" t="s">
        <v>28</v>
      </c>
      <c r="N179" s="29">
        <v>5922076110</v>
      </c>
    </row>
    <row r="180" spans="1:15" x14ac:dyDescent="0.25">
      <c r="A180" s="27" t="s">
        <v>45</v>
      </c>
      <c r="B180" s="28" t="s">
        <v>29</v>
      </c>
      <c r="C180" s="29">
        <v>3374259810</v>
      </c>
      <c r="L180" s="27" t="s">
        <v>45</v>
      </c>
      <c r="M180" s="28" t="s">
        <v>29</v>
      </c>
      <c r="N180" s="29">
        <v>3400418190</v>
      </c>
    </row>
    <row r="181" spans="1:15" x14ac:dyDescent="0.25">
      <c r="A181" s="27" t="s">
        <v>46</v>
      </c>
      <c r="B181" s="28" t="s">
        <v>30</v>
      </c>
      <c r="C181" s="29">
        <v>478912940</v>
      </c>
      <c r="L181" s="27" t="s">
        <v>46</v>
      </c>
      <c r="M181" s="28" t="s">
        <v>30</v>
      </c>
      <c r="N181" s="29">
        <v>493507840</v>
      </c>
    </row>
    <row r="182" spans="1:15" x14ac:dyDescent="0.25">
      <c r="A182" s="27" t="s">
        <v>47</v>
      </c>
      <c r="B182" s="28" t="s">
        <v>31</v>
      </c>
      <c r="C182" s="29">
        <v>4207838580</v>
      </c>
      <c r="L182" s="27" t="s">
        <v>47</v>
      </c>
      <c r="M182" s="28" t="s">
        <v>31</v>
      </c>
      <c r="N182" s="29">
        <v>4636558990</v>
      </c>
    </row>
    <row r="183" spans="1:15" x14ac:dyDescent="0.25">
      <c r="A183" s="27" t="s">
        <v>48</v>
      </c>
      <c r="B183" s="28" t="s">
        <v>32</v>
      </c>
      <c r="C183" s="29">
        <v>9000000</v>
      </c>
      <c r="L183" s="27" t="s">
        <v>48</v>
      </c>
      <c r="M183" s="28" t="s">
        <v>32</v>
      </c>
      <c r="N183" s="29">
        <v>9000000</v>
      </c>
    </row>
    <row r="184" spans="1:15" x14ac:dyDescent="0.25">
      <c r="A184" s="27" t="s">
        <v>49</v>
      </c>
      <c r="B184" s="28" t="s">
        <v>33</v>
      </c>
      <c r="C184" s="29">
        <v>511078950</v>
      </c>
      <c r="L184" s="27" t="s">
        <v>49</v>
      </c>
      <c r="M184" s="28" t="s">
        <v>33</v>
      </c>
      <c r="N184" s="29">
        <v>552561890</v>
      </c>
    </row>
    <row r="185" spans="1:15" x14ac:dyDescent="0.25">
      <c r="A185" s="27" t="s">
        <v>50</v>
      </c>
      <c r="B185" s="28" t="s">
        <v>34</v>
      </c>
      <c r="C185" s="29">
        <v>559251070</v>
      </c>
      <c r="L185" s="27" t="s">
        <v>50</v>
      </c>
      <c r="M185" s="28" t="s">
        <v>34</v>
      </c>
      <c r="N185" s="29">
        <v>667448630</v>
      </c>
    </row>
    <row r="186" spans="1:15" x14ac:dyDescent="0.25">
      <c r="A186" s="27" t="s">
        <v>51</v>
      </c>
      <c r="B186" s="28" t="s">
        <v>35</v>
      </c>
      <c r="C186" s="29">
        <v>96067460</v>
      </c>
      <c r="L186" s="27" t="s">
        <v>51</v>
      </c>
      <c r="M186" s="28" t="s">
        <v>35</v>
      </c>
      <c r="N186" s="29">
        <v>83495200</v>
      </c>
    </row>
    <row r="187" spans="1:15" x14ac:dyDescent="0.25">
      <c r="A187" s="35" t="s">
        <v>52</v>
      </c>
      <c r="B187" s="36" t="s">
        <v>36</v>
      </c>
      <c r="C187" s="37">
        <v>3364414390</v>
      </c>
      <c r="L187" s="35" t="s">
        <v>52</v>
      </c>
      <c r="M187" s="36" t="s">
        <v>36</v>
      </c>
      <c r="N187" s="37">
        <v>4649287960</v>
      </c>
    </row>
    <row r="188" spans="1:15" x14ac:dyDescent="0.25">
      <c r="A188" s="30"/>
      <c r="B188" s="31" t="s">
        <v>37</v>
      </c>
      <c r="C188" s="32">
        <f>SUM(C179:C187)</f>
        <v>18137748810</v>
      </c>
      <c r="D188" s="33">
        <f>C188/1000000</f>
        <v>18137.748810000001</v>
      </c>
      <c r="M188" s="39" t="s">
        <v>37</v>
      </c>
      <c r="N188" s="32">
        <f>SUM(N179:N187)</f>
        <v>20414354810</v>
      </c>
      <c r="O188" s="33">
        <f>N188/1000000</f>
        <v>20414.354810000001</v>
      </c>
    </row>
  </sheetData>
  <mergeCells count="34">
    <mergeCell ref="A123:B123"/>
    <mergeCell ref="A2:B2"/>
    <mergeCell ref="A13:B13"/>
    <mergeCell ref="A24:B24"/>
    <mergeCell ref="A35:B35"/>
    <mergeCell ref="A46:B46"/>
    <mergeCell ref="A57:B57"/>
    <mergeCell ref="A68:B68"/>
    <mergeCell ref="A79:B79"/>
    <mergeCell ref="A90:B90"/>
    <mergeCell ref="A101:B101"/>
    <mergeCell ref="A112:B112"/>
    <mergeCell ref="L2:M2"/>
    <mergeCell ref="L13:M13"/>
    <mergeCell ref="L24:M24"/>
    <mergeCell ref="L35:M35"/>
    <mergeCell ref="L46:M46"/>
    <mergeCell ref="A134:B134"/>
    <mergeCell ref="A145:B145"/>
    <mergeCell ref="A156:B156"/>
    <mergeCell ref="A167:B167"/>
    <mergeCell ref="A178:B178"/>
    <mergeCell ref="L178:M178"/>
    <mergeCell ref="L57:M57"/>
    <mergeCell ref="L68:M68"/>
    <mergeCell ref="L79:M79"/>
    <mergeCell ref="L90:M90"/>
    <mergeCell ref="L101:M101"/>
    <mergeCell ref="L112:M112"/>
    <mergeCell ref="L123:M123"/>
    <mergeCell ref="L134:M134"/>
    <mergeCell ref="L145:M145"/>
    <mergeCell ref="L156:M156"/>
    <mergeCell ref="L167:M167"/>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1.8.1-1</vt:lpstr>
      <vt:lpstr>Histórico</vt:lpstr>
      <vt:lpstr>Datos 2017 y 2018</vt:lpstr>
      <vt:lpstr>'1.8.1-1'!Área_de_impresión</vt:lpstr>
      <vt:lpstr>Histórico!Área_de_impresión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MJESUS1</dc:creator>
  <cp:lastModifiedBy>Mª Jesús Fraile Gil</cp:lastModifiedBy>
  <cp:lastPrinted>2017-05-03T08:09:59Z</cp:lastPrinted>
  <dcterms:created xsi:type="dcterms:W3CDTF">2014-08-12T10:25:16Z</dcterms:created>
  <dcterms:modified xsi:type="dcterms:W3CDTF">2019-07-22T07:52:46Z</dcterms:modified>
</cp:coreProperties>
</file>