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1\1.8.1.3\"/>
    </mc:Choice>
  </mc:AlternateContent>
  <xr:revisionPtr revIDLastSave="0" documentId="13_ncr:1_{1B93D942-AE3B-43FE-B53A-BC20CB1A1A08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8" sheetId="16" r:id="rId1"/>
    <sheet name="Histórico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7" l="1"/>
  <c r="N18" i="7" s="1"/>
  <c r="N17" i="7"/>
  <c r="N16" i="7"/>
  <c r="N14" i="7"/>
  <c r="L13" i="7"/>
  <c r="N13" i="7" s="1"/>
  <c r="N12" i="7"/>
  <c r="L11" i="7"/>
  <c r="L15" i="7" s="1"/>
  <c r="N10" i="7"/>
  <c r="N9" i="7"/>
  <c r="N8" i="7"/>
  <c r="N7" i="7"/>
  <c r="L19" i="7" l="1"/>
  <c r="N15" i="7"/>
  <c r="N11" i="7"/>
  <c r="N19" i="7" l="1"/>
</calcChain>
</file>

<file path=xl/sharedStrings.xml><?xml version="1.0" encoding="utf-8"?>
<sst xmlns="http://schemas.openxmlformats.org/spreadsheetml/2006/main" count="40" uniqueCount="22">
  <si>
    <t>%</t>
  </si>
  <si>
    <t xml:space="preserve"> IV. Transferencias Corrientes  </t>
  </si>
  <si>
    <t xml:space="preserve"> I. Gastos de Personal  </t>
  </si>
  <si>
    <t xml:space="preserve"> II. Gastos de Bienes y Servicios Corrientes  </t>
  </si>
  <si>
    <t xml:space="preserve"> III. Gastos Financieros  </t>
  </si>
  <si>
    <t xml:space="preserve"> Total Operaciones corrientes  </t>
  </si>
  <si>
    <t xml:space="preserve"> VI. Inversiones Reales  </t>
  </si>
  <si>
    <t xml:space="preserve"> VII. Transferencias de Capital  </t>
  </si>
  <si>
    <t xml:space="preserve"> Total Operaciones de capital  </t>
  </si>
  <si>
    <t xml:space="preserve"> Total Operaciones no financieras  </t>
  </si>
  <si>
    <t xml:space="preserve"> VIII. Activos financieros  </t>
  </si>
  <si>
    <t xml:space="preserve"> IX. Pasivos financieros  </t>
  </si>
  <si>
    <t xml:space="preserve"> Total Operaciones Financieras  </t>
  </si>
  <si>
    <t xml:space="preserve"> Total Gastos  </t>
  </si>
  <si>
    <t>Fuente:  Elaboración propia a partir de los Presupuestos Generales de la Comunidad de Castilla y León.</t>
  </si>
  <si>
    <t>Cuadro 1.8.1-8</t>
  </si>
  <si>
    <t>(millones de euros)</t>
  </si>
  <si>
    <t>Fuente: Tomo 8 proyecto de presupuestos</t>
  </si>
  <si>
    <t>CES. Informe de Situación Económica y Social de Castilla y León en 2018</t>
  </si>
  <si>
    <t>Presupuestos Consolidados de la Comunidad de Castilla y León, 2008-2018. Gastos (millones de euros)</t>
  </si>
  <si>
    <t>% var. 17-18</t>
  </si>
  <si>
    <t xml:space="preserve">Presupuestos Consolidados de la Comunidad de Castilla y León, 2017-2018.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</si>
</sst>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5" borderId="0" applyNumberFormat="0" applyBorder="0" applyAlignment="0" applyProtection="0"/>
  </cellStyleXfs>
  <cellXfs count="48">
    <xf numFmtId="0" fontId="0" fillId="0" borderId="0" xfId="0"/>
    <xf numFmtId="0" fontId="4" fillId="2" borderId="0" xfId="1" applyFont="1"/>
    <xf numFmtId="0" fontId="5" fillId="0" borderId="0" xfId="0" applyFont="1"/>
    <xf numFmtId="0" fontId="6" fillId="3" borderId="0" xfId="2" applyFont="1"/>
    <xf numFmtId="0" fontId="6" fillId="0" borderId="0" xfId="0" applyFont="1"/>
    <xf numFmtId="164" fontId="5" fillId="3" borderId="0" xfId="2" applyNumberFormat="1" applyFont="1" applyAlignment="1">
      <alignment horizontal="right" vertical="center" indent="3"/>
    </xf>
    <xf numFmtId="164" fontId="5" fillId="3" borderId="0" xfId="2" applyNumberFormat="1" applyFont="1" applyAlignment="1">
      <alignment horizontal="right" vertical="center"/>
    </xf>
    <xf numFmtId="0" fontId="5" fillId="3" borderId="0" xfId="2" applyFont="1" applyAlignment="1">
      <alignment vertical="center"/>
    </xf>
    <xf numFmtId="4" fontId="5" fillId="3" borderId="0" xfId="2" applyNumberFormat="1" applyFont="1" applyAlignment="1">
      <alignment vertical="center"/>
    </xf>
    <xf numFmtId="4" fontId="5" fillId="3" borderId="0" xfId="2" applyNumberFormat="1" applyFont="1" applyAlignment="1">
      <alignment horizontal="right" vertical="center" indent="2"/>
    </xf>
    <xf numFmtId="4" fontId="5" fillId="3" borderId="0" xfId="2" applyNumberFormat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indent="2"/>
    </xf>
    <xf numFmtId="4" fontId="5" fillId="0" borderId="1" xfId="0" applyNumberFormat="1" applyFont="1" applyBorder="1" applyAlignment="1">
      <alignment horizontal="right" vertical="center" indent="1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indent="3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indent="2"/>
    </xf>
    <xf numFmtId="4" fontId="5" fillId="0" borderId="0" xfId="0" applyNumberFormat="1" applyFont="1" applyAlignment="1">
      <alignment horizontal="right" vertical="center" indent="1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 indent="3"/>
    </xf>
    <xf numFmtId="0" fontId="5" fillId="3" borderId="2" xfId="2" applyFont="1" applyBorder="1" applyAlignment="1">
      <alignment vertical="center"/>
    </xf>
    <xf numFmtId="4" fontId="5" fillId="3" borderId="2" xfId="2" applyNumberFormat="1" applyFont="1" applyBorder="1" applyAlignment="1">
      <alignment horizontal="right" vertical="center" indent="2"/>
    </xf>
    <xf numFmtId="4" fontId="5" fillId="3" borderId="2" xfId="2" applyNumberFormat="1" applyFont="1" applyBorder="1" applyAlignment="1">
      <alignment horizontal="right" vertical="center" indent="1"/>
    </xf>
    <xf numFmtId="4" fontId="5" fillId="3" borderId="2" xfId="2" applyNumberFormat="1" applyFont="1" applyBorder="1" applyAlignment="1">
      <alignment vertical="center"/>
    </xf>
    <xf numFmtId="164" fontId="5" fillId="3" borderId="2" xfId="2" applyNumberFormat="1" applyFont="1" applyBorder="1" applyAlignment="1">
      <alignment horizontal="right" vertical="center"/>
    </xf>
    <xf numFmtId="164" fontId="5" fillId="3" borderId="2" xfId="2" applyNumberFormat="1" applyFont="1" applyBorder="1" applyAlignment="1">
      <alignment horizontal="right" vertical="center" indent="3"/>
    </xf>
    <xf numFmtId="0" fontId="4" fillId="2" borderId="0" xfId="1" applyFont="1" applyAlignment="1">
      <alignment vertical="center"/>
    </xf>
    <xf numFmtId="0" fontId="6" fillId="3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5" borderId="0" xfId="4" applyFont="1" applyAlignment="1">
      <alignment vertical="center"/>
    </xf>
    <xf numFmtId="0" fontId="5" fillId="5" borderId="2" xfId="4" applyFont="1" applyBorder="1" applyAlignment="1">
      <alignment vertical="center"/>
    </xf>
    <xf numFmtId="4" fontId="5" fillId="4" borderId="1" xfId="0" applyNumberFormat="1" applyFont="1" applyFill="1" applyBorder="1" applyAlignment="1">
      <alignment horizontal="right" vertical="center" indent="2"/>
    </xf>
    <xf numFmtId="164" fontId="5" fillId="4" borderId="1" xfId="0" applyNumberFormat="1" applyFont="1" applyFill="1" applyBorder="1" applyAlignment="1">
      <alignment horizontal="right" vertical="center" indent="2"/>
    </xf>
    <xf numFmtId="4" fontId="5" fillId="6" borderId="0" xfId="0" applyNumberFormat="1" applyFont="1" applyFill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4" fontId="5" fillId="4" borderId="0" xfId="0" applyNumberFormat="1" applyFont="1" applyFill="1" applyAlignment="1">
      <alignment horizontal="right" vertical="center" indent="2"/>
    </xf>
    <xf numFmtId="164" fontId="5" fillId="4" borderId="0" xfId="0" applyNumberFormat="1" applyFont="1" applyFill="1" applyAlignment="1">
      <alignment horizontal="right" vertical="center" indent="2"/>
    </xf>
    <xf numFmtId="4" fontId="5" fillId="5" borderId="0" xfId="4" applyNumberFormat="1" applyFont="1" applyAlignment="1">
      <alignment horizontal="right" vertical="center" indent="2"/>
    </xf>
    <xf numFmtId="164" fontId="5" fillId="5" borderId="0" xfId="4" applyNumberFormat="1" applyFont="1" applyAlignment="1">
      <alignment horizontal="right" vertical="center" indent="2"/>
    </xf>
    <xf numFmtId="4" fontId="5" fillId="5" borderId="2" xfId="4" applyNumberFormat="1" applyFont="1" applyBorder="1" applyAlignment="1">
      <alignment horizontal="right" vertical="center" indent="2"/>
    </xf>
    <xf numFmtId="164" fontId="5" fillId="5" borderId="2" xfId="4" applyNumberFormat="1" applyFont="1" applyBorder="1" applyAlignment="1">
      <alignment horizontal="right" vertical="center" indent="2"/>
    </xf>
  </cellXfs>
  <cellStyles count="5">
    <cellStyle name="20% - Énfasis1" xfId="4" builtinId="30"/>
    <cellStyle name="40% - Énfasis1" xfId="2" builtinId="31"/>
    <cellStyle name="Énfasis1" xfId="1" builtinId="29"/>
    <cellStyle name="Normal" xfId="0" builtinId="0"/>
    <cellStyle name="Normal 2" xfId="3" xr:uid="{00000000-0005-0000-0000-000003000000}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0" indent="3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vertical="center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4F81BD"/>
      <color rgb="FFB8CCE4"/>
      <color rgb="FFFFFFFF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C8DD23-4368-43F0-881B-2B6483861D74}" name="Tabla723" displayName="Tabla723" ref="A8:E20" headerRowCount="0" totalsRowShown="0" headerRowDxfId="22" dataDxfId="21">
  <tableColumns count="5">
    <tableColumn id="1" xr3:uid="{FD80D80D-BFA3-42AC-9120-741B4F464EF5}" name="Columna1" dataDxfId="20"/>
    <tableColumn id="4" xr3:uid="{8A02D7C6-1A26-4FD0-A3A3-893952914E53}" name="Columna4" dataDxfId="19" dataCellStyle="40% - Énfasis1"/>
    <tableColumn id="11" xr3:uid="{54DFDFD5-3FC1-4DB4-AC25-CB7F953D6F56}" name="Columna11" dataDxfId="18" dataCellStyle="40% - Énfasis1"/>
    <tableColumn id="6" xr3:uid="{83AB4167-0814-42E6-AC85-29EB347FA762}" name="Columna6" dataDxfId="17" dataCellStyle="40% - Énfasis1"/>
    <tableColumn id="21" xr3:uid="{F3FCABB3-6AB9-4C70-9860-AF6EC63F1919}" name="Columna21" dataDxfId="16" dataCellStyle="40% - Énfasis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A06A43-4BB2-4E20-9677-15AE49098899}" name="Tabla74" displayName="Tabla74" ref="A7:N19" headerRowCount="0" totalsRowShown="0" headerRowDxfId="15" dataDxfId="14">
  <tableColumns count="14">
    <tableColumn id="1" xr3:uid="{FF143D9B-B4CA-4708-9B3D-0EB40695FED0}" name="Columna1" dataDxfId="13"/>
    <tableColumn id="2" xr3:uid="{A60D4712-CCF5-4FDE-94A5-7DA747BB01F6}" name="Columna2" dataDxfId="12" dataCellStyle="40% - Énfasis1"/>
    <tableColumn id="4" xr3:uid="{D5679AD6-94F2-4B56-AB77-502100E8A0B8}" name="Columna4" dataDxfId="11" dataCellStyle="40% - Énfasis1"/>
    <tableColumn id="7" xr3:uid="{EAD55E51-CA5D-4738-B2BF-5597815BB435}" name="Columna7" dataDxfId="10" dataCellStyle="40% - Énfasis1"/>
    <tableColumn id="10" xr3:uid="{C475FBCD-DC00-4FDF-99D2-F586D0E7B767}" name="Columna10" dataDxfId="9" dataCellStyle="40% - Énfasis1"/>
    <tableColumn id="13" xr3:uid="{8C3DC34D-B899-45FF-B73B-00779E09644F}" name="Columna13" dataDxfId="8" dataCellStyle="40% - Énfasis1"/>
    <tableColumn id="16" xr3:uid="{4C900C5E-40E6-4C25-8E57-E93EE086E00A}" name="Columna16" dataDxfId="7" dataCellStyle="40% - Énfasis1"/>
    <tableColumn id="3" xr3:uid="{2DB357FB-CABF-4CDB-83D3-5CC794268215}" name="Columna3" dataDxfId="6" dataCellStyle="40% - Énfasis1"/>
    <tableColumn id="20" xr3:uid="{A4180435-5518-473C-97A9-7598EFF784FF}" name="Columna20" dataDxfId="5" dataCellStyle="40% - Énfasis1"/>
    <tableColumn id="8" xr3:uid="{00CF1835-30BF-4F49-829A-A80E365BA566}" name="Columna8" dataDxfId="4" dataCellStyle="40% - Énfasis1"/>
    <tableColumn id="11" xr3:uid="{B8AE2F25-C624-4419-8CF4-7B1F7428A147}" name="Columna11" dataDxfId="3" dataCellStyle="40% - Énfasis1"/>
    <tableColumn id="5" xr3:uid="{AAA7A8D8-1846-4454-81A1-D866F0A5B1C6}" name="Columna5" dataDxfId="2" dataCellStyle="40% - Énfasis1"/>
    <tableColumn id="6" xr3:uid="{A3ABE54A-3318-4E37-8523-04FB946C6966}" name="Columna6" dataDxfId="1" dataCellStyle="40% - Énfasis1"/>
    <tableColumn id="21" xr3:uid="{843952B4-4733-43FC-8528-2723C2DB2AAF}" name="Columna21" dataDxfId="0" dataCellStyle="40% - Énfasis1">
      <calculatedColumnFormula>(Tabla74[[#This Row],[Columna5]]*100/Tabla74[[#This Row],[Columna11]])-100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F51C-5922-49CC-B290-8D7E7CDA76D4}">
  <sheetPr>
    <pageSetUpPr fitToPage="1"/>
  </sheetPr>
  <dimension ref="A1:K23"/>
  <sheetViews>
    <sheetView tabSelected="1" zoomScale="110" zoomScaleNormal="110" workbookViewId="0">
      <selection activeCell="D8" sqref="D8:D20"/>
    </sheetView>
  </sheetViews>
  <sheetFormatPr baseColWidth="10" defaultRowHeight="15" x14ac:dyDescent="0.25"/>
  <cols>
    <col min="1" max="1" width="42.85546875" customWidth="1"/>
    <col min="2" max="3" width="15.7109375" customWidth="1"/>
    <col min="4" max="4" width="11" customWidth="1"/>
    <col min="5" max="5" width="11.5703125" customWidth="1"/>
  </cols>
  <sheetData>
    <row r="1" spans="1:11" ht="18" customHeight="1" x14ac:dyDescent="0.25">
      <c r="A1" s="30" t="s">
        <v>18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1" t="s">
        <v>15</v>
      </c>
      <c r="B3" s="31"/>
      <c r="C3" s="31"/>
      <c r="D3" s="31"/>
      <c r="E3" s="31"/>
      <c r="F3" s="2"/>
      <c r="G3" s="2"/>
      <c r="H3" s="2"/>
      <c r="I3" s="2"/>
      <c r="J3" s="2"/>
      <c r="K3" s="2"/>
    </row>
    <row r="4" spans="1:11" x14ac:dyDescent="0.25">
      <c r="A4" s="31" t="s">
        <v>21</v>
      </c>
      <c r="B4" s="31"/>
      <c r="C4" s="31"/>
      <c r="D4" s="31"/>
      <c r="E4" s="31"/>
      <c r="F4" s="2"/>
      <c r="G4" s="2"/>
      <c r="H4" s="2"/>
      <c r="I4" s="2"/>
      <c r="J4" s="2"/>
      <c r="K4" s="2"/>
    </row>
    <row r="5" spans="1:11" x14ac:dyDescent="0.25">
      <c r="A5" s="31" t="s">
        <v>16</v>
      </c>
      <c r="B5" s="31"/>
      <c r="C5" s="31"/>
      <c r="D5" s="31"/>
      <c r="E5" s="31"/>
      <c r="F5" s="2"/>
      <c r="G5" s="2"/>
      <c r="H5" s="2"/>
      <c r="I5" s="2"/>
      <c r="J5" s="2"/>
      <c r="K5" s="2"/>
    </row>
    <row r="6" spans="1:11" x14ac:dyDescent="0.25">
      <c r="A6" s="32"/>
      <c r="B6" s="18"/>
      <c r="C6" s="18"/>
      <c r="D6" s="18"/>
      <c r="E6" s="18"/>
      <c r="F6" s="2"/>
      <c r="G6" s="2"/>
      <c r="H6" s="2"/>
      <c r="I6" s="2"/>
      <c r="J6" s="2"/>
      <c r="K6" s="2"/>
    </row>
    <row r="7" spans="1:11" ht="22.5" customHeight="1" x14ac:dyDescent="0.25">
      <c r="A7" s="18"/>
      <c r="B7" s="11">
        <v>2017</v>
      </c>
      <c r="C7" s="11">
        <v>2018</v>
      </c>
      <c r="D7" s="11" t="s">
        <v>0</v>
      </c>
      <c r="E7" s="11" t="s">
        <v>20</v>
      </c>
      <c r="F7" s="2"/>
      <c r="G7" s="2"/>
      <c r="H7" s="2"/>
      <c r="I7" s="2"/>
      <c r="J7" s="2"/>
      <c r="K7" s="2"/>
    </row>
    <row r="8" spans="1:11" x14ac:dyDescent="0.25">
      <c r="A8" s="33" t="s">
        <v>2</v>
      </c>
      <c r="B8" s="38">
        <v>3623.9679000000001</v>
      </c>
      <c r="C8" s="38">
        <v>3678.6381929999998</v>
      </c>
      <c r="D8" s="39">
        <v>33.875717219732415</v>
      </c>
      <c r="E8" s="39">
        <v>1.508575531256767</v>
      </c>
      <c r="F8" s="2"/>
      <c r="G8" s="2"/>
      <c r="H8" s="2"/>
      <c r="I8" s="2"/>
      <c r="J8" s="2"/>
      <c r="K8" s="2"/>
    </row>
    <row r="9" spans="1:11" x14ac:dyDescent="0.25">
      <c r="A9" s="34" t="s">
        <v>3</v>
      </c>
      <c r="B9" s="40">
        <v>1375.8421000000001</v>
      </c>
      <c r="C9" s="40">
        <v>1430.409322</v>
      </c>
      <c r="D9" s="41">
        <v>13.172304303464065</v>
      </c>
      <c r="E9" s="41">
        <v>3.9660962547955165</v>
      </c>
      <c r="F9" s="2"/>
      <c r="G9" s="2"/>
      <c r="H9" s="2"/>
      <c r="I9" s="2"/>
      <c r="J9" s="2"/>
      <c r="K9" s="2"/>
    </row>
    <row r="10" spans="1:11" x14ac:dyDescent="0.25">
      <c r="A10" s="35" t="s">
        <v>4</v>
      </c>
      <c r="B10" s="42">
        <v>290.69850000000002</v>
      </c>
      <c r="C10" s="42">
        <v>288.50888200000003</v>
      </c>
      <c r="D10" s="43">
        <v>2.6568106971245018</v>
      </c>
      <c r="E10" s="43">
        <v>-0.75322645283688416</v>
      </c>
      <c r="F10" s="2"/>
      <c r="G10" s="2"/>
      <c r="H10" s="2"/>
      <c r="I10" s="2"/>
      <c r="J10" s="2"/>
      <c r="K10" s="2"/>
    </row>
    <row r="11" spans="1:11" x14ac:dyDescent="0.25">
      <c r="A11" s="34" t="s">
        <v>1</v>
      </c>
      <c r="B11" s="40">
        <v>2708.6052</v>
      </c>
      <c r="C11" s="40">
        <v>2812.8629719999999</v>
      </c>
      <c r="D11" s="41">
        <v>25.90299605942467</v>
      </c>
      <c r="E11" s="41">
        <v>3.8491313536575831</v>
      </c>
      <c r="F11" s="2"/>
      <c r="G11" s="2"/>
      <c r="H11" s="2"/>
      <c r="I11" s="2"/>
      <c r="J11" s="2"/>
      <c r="K11" s="2"/>
    </row>
    <row r="12" spans="1:11" x14ac:dyDescent="0.25">
      <c r="A12" s="36" t="s">
        <v>5</v>
      </c>
      <c r="B12" s="44">
        <v>7999.1136999999999</v>
      </c>
      <c r="C12" s="44">
        <v>8210.4193689999993</v>
      </c>
      <c r="D12" s="45">
        <v>75.607828279745661</v>
      </c>
      <c r="E12" s="45">
        <v>2.6416135202578772</v>
      </c>
      <c r="F12" s="2"/>
      <c r="G12" s="2"/>
      <c r="H12" s="2"/>
      <c r="I12" s="2"/>
      <c r="J12" s="2"/>
      <c r="K12" s="2"/>
    </row>
    <row r="13" spans="1:11" x14ac:dyDescent="0.25">
      <c r="A13" s="35" t="s">
        <v>6</v>
      </c>
      <c r="B13" s="42">
        <v>531.85640000000001</v>
      </c>
      <c r="C13" s="42">
        <v>620.73742300000004</v>
      </c>
      <c r="D13" s="43">
        <v>5.716225490527175</v>
      </c>
      <c r="E13" s="43">
        <v>16.711470050938573</v>
      </c>
      <c r="F13" s="2"/>
      <c r="G13" s="2"/>
      <c r="H13" s="2"/>
      <c r="I13" s="2"/>
      <c r="J13" s="2"/>
      <c r="K13" s="2"/>
    </row>
    <row r="14" spans="1:11" x14ac:dyDescent="0.25">
      <c r="A14" s="34" t="s">
        <v>7</v>
      </c>
      <c r="B14" s="40">
        <v>716.99</v>
      </c>
      <c r="C14" s="40">
        <v>746.31336899999997</v>
      </c>
      <c r="D14" s="41">
        <v>6.8726249549787708</v>
      </c>
      <c r="E14" s="41">
        <v>4.0897877236781426</v>
      </c>
      <c r="F14" s="2"/>
      <c r="G14" s="2"/>
      <c r="H14" s="2"/>
      <c r="I14" s="2"/>
      <c r="J14" s="2"/>
      <c r="K14" s="2"/>
    </row>
    <row r="15" spans="1:11" x14ac:dyDescent="0.25">
      <c r="A15" s="36" t="s">
        <v>8</v>
      </c>
      <c r="B15" s="44">
        <v>1248.8518999999999</v>
      </c>
      <c r="C15" s="44">
        <v>1367.050792</v>
      </c>
      <c r="D15" s="45">
        <v>12.588850445505946</v>
      </c>
      <c r="E15" s="45">
        <v>9.4646044098583815</v>
      </c>
      <c r="F15" s="2"/>
      <c r="G15" s="2"/>
      <c r="H15" s="2"/>
      <c r="I15" s="2"/>
      <c r="J15" s="2"/>
      <c r="K15" s="2"/>
    </row>
    <row r="16" spans="1:11" x14ac:dyDescent="0.25">
      <c r="A16" s="36" t="s">
        <v>9</v>
      </c>
      <c r="B16" s="44">
        <v>9247.9655999999995</v>
      </c>
      <c r="C16" s="44">
        <v>9577.4701609999993</v>
      </c>
      <c r="D16" s="45">
        <v>88.196678725251587</v>
      </c>
      <c r="E16" s="45">
        <v>3.5629950980786447</v>
      </c>
      <c r="F16" s="2"/>
      <c r="G16" s="2"/>
      <c r="H16" s="2"/>
      <c r="I16" s="2"/>
      <c r="J16" s="2"/>
      <c r="K16" s="2"/>
    </row>
    <row r="17" spans="1:11" x14ac:dyDescent="0.25">
      <c r="A17" s="35" t="s">
        <v>10</v>
      </c>
      <c r="B17" s="42">
        <v>109.79039999999999</v>
      </c>
      <c r="C17" s="42">
        <v>94.216499999999996</v>
      </c>
      <c r="D17" s="43">
        <v>0.8676176737104081</v>
      </c>
      <c r="E17" s="43">
        <v>-14.18512001049271</v>
      </c>
      <c r="F17" s="2"/>
      <c r="G17" s="2"/>
      <c r="H17" s="2"/>
      <c r="I17" s="2"/>
      <c r="J17" s="2"/>
      <c r="K17" s="2"/>
    </row>
    <row r="18" spans="1:11" x14ac:dyDescent="0.25">
      <c r="A18" s="34" t="s">
        <v>11</v>
      </c>
      <c r="B18" s="40">
        <v>935.43040000000008</v>
      </c>
      <c r="C18" s="40">
        <v>1187.531962</v>
      </c>
      <c r="D18" s="41">
        <v>10.935703601038</v>
      </c>
      <c r="E18" s="41">
        <v>26.950328105650613</v>
      </c>
      <c r="F18" s="2"/>
      <c r="G18" s="2"/>
      <c r="H18" s="2"/>
      <c r="I18" s="2"/>
      <c r="J18" s="2"/>
      <c r="K18" s="2"/>
    </row>
    <row r="19" spans="1:11" x14ac:dyDescent="0.25">
      <c r="A19" s="36" t="s">
        <v>12</v>
      </c>
      <c r="B19" s="44">
        <v>1045.2208000000001</v>
      </c>
      <c r="C19" s="44">
        <v>1281.748462</v>
      </c>
      <c r="D19" s="45">
        <v>11.803321274748408</v>
      </c>
      <c r="E19" s="45">
        <v>22.629444611129045</v>
      </c>
      <c r="F19" s="2"/>
      <c r="G19" s="2"/>
      <c r="H19" s="2"/>
      <c r="I19" s="2"/>
      <c r="J19" s="2"/>
      <c r="K19" s="2"/>
    </row>
    <row r="20" spans="1:11" x14ac:dyDescent="0.25">
      <c r="A20" s="37" t="s">
        <v>13</v>
      </c>
      <c r="B20" s="46">
        <v>10293.186400000001</v>
      </c>
      <c r="C20" s="46">
        <v>10859.218622999999</v>
      </c>
      <c r="D20" s="47">
        <v>100</v>
      </c>
      <c r="E20" s="47">
        <v>5.4990962079536274</v>
      </c>
      <c r="F20" s="2"/>
      <c r="G20" s="2"/>
      <c r="H20" s="2"/>
      <c r="I20" s="2"/>
      <c r="J20" s="2"/>
      <c r="K20" s="2"/>
    </row>
    <row r="21" spans="1:11" ht="18.75" customHeight="1" x14ac:dyDescent="0.25">
      <c r="A21" s="18" t="s">
        <v>14</v>
      </c>
      <c r="B21" s="18"/>
      <c r="C21" s="18"/>
      <c r="D21" s="18"/>
      <c r="E21" s="18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pageMargins left="0.70866141732283472" right="0.70866141732283472" top="0.74803149606299213" bottom="0.74803149606299213" header="0.31496062992125984" footer="0.31496062992125984"/>
  <pageSetup paperSize="9" scale="78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workbookViewId="0">
      <selection activeCell="N36" sqref="N36"/>
    </sheetView>
  </sheetViews>
  <sheetFormatPr baseColWidth="10" defaultRowHeight="15" x14ac:dyDescent="0.25"/>
  <cols>
    <col min="1" max="1" width="42.85546875" customWidth="1"/>
    <col min="2" max="2" width="12.85546875" customWidth="1"/>
    <col min="3" max="3" width="13.5703125" customWidth="1"/>
    <col min="4" max="4" width="12" customWidth="1"/>
    <col min="5" max="12" width="13" customWidth="1"/>
    <col min="13" max="13" width="7.7109375" customWidth="1"/>
    <col min="14" max="14" width="11.5703125" customWidth="1"/>
  </cols>
  <sheetData>
    <row r="1" spans="1:14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3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11">
        <v>2008</v>
      </c>
      <c r="C6" s="11">
        <v>2009</v>
      </c>
      <c r="D6" s="11">
        <v>2010</v>
      </c>
      <c r="E6" s="11">
        <v>2011</v>
      </c>
      <c r="F6" s="11">
        <v>2012</v>
      </c>
      <c r="G6" s="11">
        <v>2013</v>
      </c>
      <c r="H6" s="11">
        <v>2014</v>
      </c>
      <c r="I6" s="11">
        <v>2015</v>
      </c>
      <c r="J6" s="11">
        <v>2016</v>
      </c>
      <c r="K6" s="11">
        <v>2017</v>
      </c>
      <c r="L6" s="11">
        <v>2018</v>
      </c>
      <c r="M6" s="11" t="s">
        <v>0</v>
      </c>
      <c r="N6" s="11" t="s">
        <v>20</v>
      </c>
    </row>
    <row r="7" spans="1:14" x14ac:dyDescent="0.25">
      <c r="A7" s="12" t="s">
        <v>2</v>
      </c>
      <c r="B7" s="13">
        <v>3478.4290000000001</v>
      </c>
      <c r="C7" s="13">
        <v>3586.1869999999999</v>
      </c>
      <c r="D7" s="14">
        <v>3707.8719999999998</v>
      </c>
      <c r="E7" s="13">
        <v>3532.26</v>
      </c>
      <c r="F7" s="13">
        <v>3581.288</v>
      </c>
      <c r="G7" s="13">
        <v>3450.4450000000002</v>
      </c>
      <c r="H7" s="13">
        <v>3494.2489999999998</v>
      </c>
      <c r="I7" s="15">
        <v>3505.8507999999997</v>
      </c>
      <c r="J7" s="15">
        <v>3575.0029</v>
      </c>
      <c r="K7" s="15">
        <v>3623.9679000000001</v>
      </c>
      <c r="L7" s="15">
        <v>3678.6381929999998</v>
      </c>
      <c r="M7" s="16">
        <v>33.875717219732415</v>
      </c>
      <c r="N7" s="17">
        <f>(Tabla74[[#This Row],[Columna5]]*100/Tabla74[[#This Row],[Columna11]])-100</f>
        <v>1.508575531256767</v>
      </c>
    </row>
    <row r="8" spans="1:14" x14ac:dyDescent="0.25">
      <c r="A8" s="18" t="s">
        <v>3</v>
      </c>
      <c r="B8" s="19">
        <v>1066.18</v>
      </c>
      <c r="C8" s="19">
        <v>1069.43</v>
      </c>
      <c r="D8" s="20">
        <v>1079.8720000000001</v>
      </c>
      <c r="E8" s="19">
        <v>1131.088</v>
      </c>
      <c r="F8" s="19">
        <v>1246.3050000000001</v>
      </c>
      <c r="G8" s="19">
        <v>1282.9390000000001</v>
      </c>
      <c r="H8" s="19">
        <v>1270.386</v>
      </c>
      <c r="I8" s="21">
        <v>1318.1502</v>
      </c>
      <c r="J8" s="21">
        <v>1321.7771</v>
      </c>
      <c r="K8" s="21">
        <v>1375.8421000000001</v>
      </c>
      <c r="L8" s="21">
        <v>1430.409322</v>
      </c>
      <c r="M8" s="22">
        <v>13.172304303464065</v>
      </c>
      <c r="N8" s="23">
        <f>(Tabla74[[#This Row],[Columna5]]*100/Tabla74[[#This Row],[Columna11]])-100</f>
        <v>3.9660962547955165</v>
      </c>
    </row>
    <row r="9" spans="1:14" x14ac:dyDescent="0.25">
      <c r="A9" s="18" t="s">
        <v>4</v>
      </c>
      <c r="B9" s="19">
        <v>71.900000000000006</v>
      </c>
      <c r="C9" s="19">
        <v>88.704999999999998</v>
      </c>
      <c r="D9" s="20">
        <v>186.708</v>
      </c>
      <c r="E9" s="19">
        <v>233.87899999999999</v>
      </c>
      <c r="F9" s="19">
        <v>335.08800000000002</v>
      </c>
      <c r="G9" s="19">
        <v>431.334</v>
      </c>
      <c r="H9" s="19">
        <v>463.55</v>
      </c>
      <c r="I9" s="21">
        <v>405.63329999999996</v>
      </c>
      <c r="J9" s="21">
        <v>330.23720000000003</v>
      </c>
      <c r="K9" s="21">
        <v>290.69850000000002</v>
      </c>
      <c r="L9" s="21">
        <v>288.50888200000003</v>
      </c>
      <c r="M9" s="22">
        <v>2.6568106971245018</v>
      </c>
      <c r="N9" s="23">
        <f>(Tabla74[[#This Row],[Columna5]]*100/Tabla74[[#This Row],[Columna11]])-100</f>
        <v>-0.75322645283688416</v>
      </c>
    </row>
    <row r="10" spans="1:14" x14ac:dyDescent="0.25">
      <c r="A10" s="18" t="s">
        <v>1</v>
      </c>
      <c r="B10" s="19">
        <v>2697.93</v>
      </c>
      <c r="C10" s="19">
        <v>2785.0149999999999</v>
      </c>
      <c r="D10" s="20">
        <v>2859.5549999999998</v>
      </c>
      <c r="E10" s="19">
        <v>2904.6869999999999</v>
      </c>
      <c r="F10" s="19">
        <v>2697.6950000000002</v>
      </c>
      <c r="G10" s="19">
        <v>2491.2269999999999</v>
      </c>
      <c r="H10" s="19">
        <v>2435.84</v>
      </c>
      <c r="I10" s="21">
        <v>2492.3912999999998</v>
      </c>
      <c r="J10" s="21">
        <v>2549.7705000000001</v>
      </c>
      <c r="K10" s="21">
        <v>2708.6052</v>
      </c>
      <c r="L10" s="21">
        <v>2812.8629719999999</v>
      </c>
      <c r="M10" s="22">
        <v>25.90299605942467</v>
      </c>
      <c r="N10" s="23">
        <f>(Tabla74[[#This Row],[Columna5]]*100/Tabla74[[#This Row],[Columna11]])-100</f>
        <v>3.8491313536575831</v>
      </c>
    </row>
    <row r="11" spans="1:14" x14ac:dyDescent="0.25">
      <c r="A11" s="7" t="s">
        <v>5</v>
      </c>
      <c r="B11" s="9">
        <v>7314.44</v>
      </c>
      <c r="C11" s="9">
        <v>7529.3370000000004</v>
      </c>
      <c r="D11" s="10">
        <v>7834.0069999999996</v>
      </c>
      <c r="E11" s="9">
        <v>7801.9129999999996</v>
      </c>
      <c r="F11" s="9">
        <v>7860.375</v>
      </c>
      <c r="G11" s="9">
        <v>7655.9449999999997</v>
      </c>
      <c r="H11" s="9">
        <v>7664.0249999999996</v>
      </c>
      <c r="I11" s="8">
        <v>7722.0255999999999</v>
      </c>
      <c r="J11" s="8">
        <v>7776.7876999999999</v>
      </c>
      <c r="K11" s="8">
        <v>7999.1136999999999</v>
      </c>
      <c r="L11" s="8">
        <f>L7+L8+L9+L10</f>
        <v>8210.4193689999993</v>
      </c>
      <c r="M11" s="6">
        <v>75.607828279745661</v>
      </c>
      <c r="N11" s="5">
        <f>(Tabla74[[#This Row],[Columna5]]*100/Tabla74[[#This Row],[Columna11]])-100</f>
        <v>2.6416135202578772</v>
      </c>
    </row>
    <row r="12" spans="1:14" x14ac:dyDescent="0.25">
      <c r="A12" s="18" t="s">
        <v>6</v>
      </c>
      <c r="B12" s="19">
        <v>1611.5820000000001</v>
      </c>
      <c r="C12" s="19">
        <v>1612.1410000000001</v>
      </c>
      <c r="D12" s="20">
        <v>1248.6659999999999</v>
      </c>
      <c r="E12" s="19">
        <v>843.37300000000005</v>
      </c>
      <c r="F12" s="19">
        <v>450.387</v>
      </c>
      <c r="G12" s="19">
        <v>423.96699999999998</v>
      </c>
      <c r="H12" s="19">
        <v>442.79199999999997</v>
      </c>
      <c r="I12" s="21">
        <v>443.79679999999996</v>
      </c>
      <c r="J12" s="21">
        <v>464.73629999999997</v>
      </c>
      <c r="K12" s="21">
        <v>531.85640000000001</v>
      </c>
      <c r="L12" s="21">
        <v>620.73742300000004</v>
      </c>
      <c r="M12" s="22">
        <v>5.716225490527175</v>
      </c>
      <c r="N12" s="23">
        <f>(Tabla74[[#This Row],[Columna5]]*100/Tabla74[[#This Row],[Columna11]])-100</f>
        <v>16.711470050938573</v>
      </c>
    </row>
    <row r="13" spans="1:14" x14ac:dyDescent="0.25">
      <c r="A13" s="18" t="s">
        <v>7</v>
      </c>
      <c r="B13" s="19">
        <v>1343.7090000000001</v>
      </c>
      <c r="C13" s="19">
        <v>1331.097</v>
      </c>
      <c r="D13" s="20">
        <v>1281.7729999999999</v>
      </c>
      <c r="E13" s="19">
        <v>1061.2059999999999</v>
      </c>
      <c r="F13" s="19">
        <v>797.46799999999996</v>
      </c>
      <c r="G13" s="19">
        <v>646.70100000000002</v>
      </c>
      <c r="H13" s="19">
        <v>621.43799999999999</v>
      </c>
      <c r="I13" s="21">
        <v>657.07490000000007</v>
      </c>
      <c r="J13" s="21">
        <v>668.44839999999999</v>
      </c>
      <c r="K13" s="21">
        <v>716.99</v>
      </c>
      <c r="L13" s="21">
        <f>L14-L12</f>
        <v>746.31336899999997</v>
      </c>
      <c r="M13" s="22">
        <v>6.8726249549787708</v>
      </c>
      <c r="N13" s="23">
        <f>(Tabla74[[#This Row],[Columna5]]*100/Tabla74[[#This Row],[Columna11]])-100</f>
        <v>4.0897877236781426</v>
      </c>
    </row>
    <row r="14" spans="1:14" x14ac:dyDescent="0.25">
      <c r="A14" s="7" t="s">
        <v>8</v>
      </c>
      <c r="B14" s="9">
        <v>2955.2910000000002</v>
      </c>
      <c r="C14" s="9">
        <v>2943.2379999999998</v>
      </c>
      <c r="D14" s="10">
        <v>2530.4389999999999</v>
      </c>
      <c r="E14" s="9">
        <v>1904.579</v>
      </c>
      <c r="F14" s="9">
        <v>1247.855</v>
      </c>
      <c r="G14" s="9">
        <v>1070.6679999999999</v>
      </c>
      <c r="H14" s="9">
        <v>1064.23</v>
      </c>
      <c r="I14" s="8">
        <v>1100.8716999999999</v>
      </c>
      <c r="J14" s="8">
        <v>1133.1847</v>
      </c>
      <c r="K14" s="8">
        <v>1248.8518999999999</v>
      </c>
      <c r="L14" s="8">
        <v>1367.050792</v>
      </c>
      <c r="M14" s="6">
        <v>12.588850445505946</v>
      </c>
      <c r="N14" s="5">
        <f>(Tabla74[[#This Row],[Columna5]]*100/Tabla74[[#This Row],[Columna11]])-100</f>
        <v>9.4646044098583815</v>
      </c>
    </row>
    <row r="15" spans="1:14" x14ac:dyDescent="0.25">
      <c r="A15" s="7" t="s">
        <v>9</v>
      </c>
      <c r="B15" s="9">
        <v>10269.732</v>
      </c>
      <c r="C15" s="9">
        <v>10472.575000000001</v>
      </c>
      <c r="D15" s="10">
        <v>10364.446</v>
      </c>
      <c r="E15" s="9">
        <v>9706.4930000000004</v>
      </c>
      <c r="F15" s="9">
        <v>9108.23</v>
      </c>
      <c r="G15" s="9">
        <v>8726.6129999999994</v>
      </c>
      <c r="H15" s="9">
        <v>8728.2540000000008</v>
      </c>
      <c r="I15" s="8">
        <v>8822.8972999999987</v>
      </c>
      <c r="J15" s="8">
        <v>8909.9724000000006</v>
      </c>
      <c r="K15" s="8">
        <v>9247.9655999999995</v>
      </c>
      <c r="L15" s="8">
        <f>L11+L14</f>
        <v>9577.4701609999993</v>
      </c>
      <c r="M15" s="6">
        <v>88.196678725251587</v>
      </c>
      <c r="N15" s="5">
        <f>(Tabla74[[#This Row],[Columna5]]*100/Tabla74[[#This Row],[Columna11]])-100</f>
        <v>3.5629950980786447</v>
      </c>
    </row>
    <row r="16" spans="1:14" x14ac:dyDescent="0.25">
      <c r="A16" s="18" t="s">
        <v>10</v>
      </c>
      <c r="B16" s="19">
        <v>4.9939999999999998</v>
      </c>
      <c r="C16" s="19">
        <v>7.1</v>
      </c>
      <c r="D16" s="20">
        <v>76.227000000000004</v>
      </c>
      <c r="E16" s="19">
        <v>173.61099999999999</v>
      </c>
      <c r="F16" s="19">
        <v>314.13299999999998</v>
      </c>
      <c r="G16" s="19">
        <v>303.16800000000001</v>
      </c>
      <c r="H16" s="19">
        <v>248.35499999999999</v>
      </c>
      <c r="I16" s="21">
        <v>296.54230000000001</v>
      </c>
      <c r="J16" s="21">
        <v>61.9178</v>
      </c>
      <c r="K16" s="21">
        <v>109.79039999999999</v>
      </c>
      <c r="L16" s="21">
        <v>94.216499999999996</v>
      </c>
      <c r="M16" s="22">
        <v>0.8676176737104081</v>
      </c>
      <c r="N16" s="23">
        <f>(Tabla74[[#This Row],[Columna5]]*100/Tabla74[[#This Row],[Columna11]])-100</f>
        <v>-14.18512001049271</v>
      </c>
    </row>
    <row r="17" spans="1:14" x14ac:dyDescent="0.25">
      <c r="A17" s="18" t="s">
        <v>11</v>
      </c>
      <c r="B17" s="19">
        <v>109.514</v>
      </c>
      <c r="C17" s="19">
        <v>104.866</v>
      </c>
      <c r="D17" s="20">
        <v>134.86199999999999</v>
      </c>
      <c r="E17" s="19">
        <v>165.041</v>
      </c>
      <c r="F17" s="19">
        <v>297.68599999999998</v>
      </c>
      <c r="G17" s="19">
        <v>451.834</v>
      </c>
      <c r="H17" s="19">
        <v>981.18200000000002</v>
      </c>
      <c r="I17" s="21">
        <v>801.37209999999993</v>
      </c>
      <c r="J17" s="21">
        <v>871.80899999999997</v>
      </c>
      <c r="K17" s="21">
        <v>935.43040000000008</v>
      </c>
      <c r="L17" s="21">
        <v>1187.531962</v>
      </c>
      <c r="M17" s="22">
        <v>10.935703601038</v>
      </c>
      <c r="N17" s="23">
        <f>(Tabla74[[#This Row],[Columna5]]*100/Tabla74[[#This Row],[Columna11]])-100</f>
        <v>26.950328105650613</v>
      </c>
    </row>
    <row r="18" spans="1:14" x14ac:dyDescent="0.25">
      <c r="A18" s="7" t="s">
        <v>12</v>
      </c>
      <c r="B18" s="9">
        <v>114.509</v>
      </c>
      <c r="C18" s="9">
        <v>111.96599999999999</v>
      </c>
      <c r="D18" s="10">
        <v>211.089</v>
      </c>
      <c r="E18" s="9">
        <v>338.65199999999999</v>
      </c>
      <c r="F18" s="9">
        <v>611.81899999999996</v>
      </c>
      <c r="G18" s="9">
        <v>755.00300000000004</v>
      </c>
      <c r="H18" s="9">
        <v>1229.537</v>
      </c>
      <c r="I18" s="8">
        <v>1097.9143999999999</v>
      </c>
      <c r="J18" s="8">
        <v>933.72680000000003</v>
      </c>
      <c r="K18" s="8">
        <v>1045.2208000000001</v>
      </c>
      <c r="L18" s="8">
        <f>L16+L17</f>
        <v>1281.748462</v>
      </c>
      <c r="M18" s="6">
        <v>11.803321274748408</v>
      </c>
      <c r="N18" s="5">
        <f>(Tabla74[[#This Row],[Columna5]]*100/Tabla74[[#This Row],[Columna11]])-100</f>
        <v>22.629444611129045</v>
      </c>
    </row>
    <row r="19" spans="1:14" x14ac:dyDescent="0.25">
      <c r="A19" s="24" t="s">
        <v>13</v>
      </c>
      <c r="B19" s="25">
        <v>10384.241</v>
      </c>
      <c r="C19" s="25">
        <v>10584.540999999999</v>
      </c>
      <c r="D19" s="26">
        <v>10575.535</v>
      </c>
      <c r="E19" s="25">
        <v>10045.145</v>
      </c>
      <c r="F19" s="25">
        <v>9720.0480000000007</v>
      </c>
      <c r="G19" s="25">
        <v>9481.6149999999998</v>
      </c>
      <c r="H19" s="25">
        <v>9957.7909999999993</v>
      </c>
      <c r="I19" s="27">
        <v>9920.8116999999984</v>
      </c>
      <c r="J19" s="27">
        <v>9843.6991999999991</v>
      </c>
      <c r="K19" s="27">
        <v>10293.186400000001</v>
      </c>
      <c r="L19" s="27">
        <f>L15+L18</f>
        <v>10859.218622999999</v>
      </c>
      <c r="M19" s="28">
        <v>100</v>
      </c>
      <c r="N19" s="29">
        <f>(Tabla74[[#This Row],[Columna5]]*100/Tabla74[[#This Row],[Columna11]])-100</f>
        <v>5.4990962079536274</v>
      </c>
    </row>
    <row r="20" spans="1:14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3" spans="1:14" x14ac:dyDescent="0.25">
      <c r="A23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1.8.1-8</vt:lpstr>
      <vt:lpstr>Histórico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2015-08-10T08:39:29Z</cp:lastPrinted>
  <dcterms:created xsi:type="dcterms:W3CDTF">2014-08-12T10:25:16Z</dcterms:created>
  <dcterms:modified xsi:type="dcterms:W3CDTF">2019-06-25T11:14:22Z</dcterms:modified>
</cp:coreProperties>
</file>