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8\1.8.2\1.8.2.1\"/>
    </mc:Choice>
  </mc:AlternateContent>
  <xr:revisionPtr revIDLastSave="0" documentId="13_ncr:1_{39EEA382-3AF3-479A-A8B8-CD5B6CFABC2F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2-6" sheetId="15" r:id="rId1"/>
    <sheet name="Histórico" sheetId="6" r:id="rId2"/>
    <sheet name="Hoja1" sheetId="14" r:id="rId3"/>
  </sheets>
  <definedNames>
    <definedName name="_xlnm.Print_Area" localSheetId="0">'1.8.2-6'!$A$1:$F$22</definedName>
    <definedName name="_xlnm.Print_Area" localSheetId="1">Histórico!$A$1:$R$22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5" l="1"/>
  <c r="F11" i="15"/>
  <c r="F12" i="15"/>
  <c r="F15" i="15"/>
  <c r="F16" i="15"/>
  <c r="F19" i="15"/>
  <c r="F20" i="15"/>
  <c r="F9" i="15"/>
  <c r="D21" i="15"/>
  <c r="F21" i="15" s="1"/>
  <c r="D17" i="15"/>
  <c r="F17" i="15" s="1"/>
  <c r="D14" i="15"/>
  <c r="D18" i="15" l="1"/>
  <c r="D22" i="15" s="1"/>
  <c r="F18" i="15"/>
  <c r="F14" i="15"/>
  <c r="E9" i="15" l="1"/>
  <c r="E13" i="15"/>
  <c r="E17" i="15"/>
  <c r="E21" i="15"/>
  <c r="E10" i="15"/>
  <c r="E14" i="15"/>
  <c r="E18" i="15"/>
  <c r="E22" i="15"/>
  <c r="E16" i="15"/>
  <c r="F22" i="15"/>
  <c r="E11" i="15"/>
  <c r="E15" i="15"/>
  <c r="E19" i="15"/>
  <c r="E12" i="15"/>
  <c r="E20" i="15"/>
</calcChain>
</file>

<file path=xl/sharedStrings.xml><?xml version="1.0" encoding="utf-8"?>
<sst xmlns="http://schemas.openxmlformats.org/spreadsheetml/2006/main" count="54" uniqueCount="24">
  <si>
    <t>%</t>
  </si>
  <si>
    <t xml:space="preserve">I. Gastos de personal  </t>
  </si>
  <si>
    <t>II. Gastos en bienes corrientes y servicios</t>
  </si>
  <si>
    <t>Total Operaciones corrientes</t>
  </si>
  <si>
    <t>Total Operaciones de Capital</t>
  </si>
  <si>
    <t>Total Operaciones no Financieras</t>
  </si>
  <si>
    <t>Total Operaciones Financieras</t>
  </si>
  <si>
    <t>Total General</t>
  </si>
  <si>
    <t>III. Gastos financieros</t>
  </si>
  <si>
    <t>IV. Transferencias corrientes</t>
  </si>
  <si>
    <t>VI. Inversiones Reales</t>
  </si>
  <si>
    <t>VII. Transferencias de capital</t>
  </si>
  <si>
    <t>VIII. Activos Financieros</t>
  </si>
  <si>
    <t>IX. Pasivos Financiero</t>
  </si>
  <si>
    <t>V. Fondo de contingencia</t>
  </si>
  <si>
    <t xml:space="preserve">% var. </t>
  </si>
  <si>
    <t>Cuadro 1.8.2-6</t>
  </si>
  <si>
    <t>-</t>
  </si>
  <si>
    <t xml:space="preserve">Liquidación de los Presupuestos Consolidados de las Diputaciones Provinciales </t>
  </si>
  <si>
    <t>CES. Informe de Situación Económica y Social de Castilla y León en 2018</t>
  </si>
  <si>
    <t>Fuente:  Ministerio de Hacienda.</t>
  </si>
  <si>
    <t>Liquidación de los Presupuestos Consolidados de las Diputaciones Provinciales de Castilla y León, 2009-2017. Obligaciones reconocidas netas (millones de euros)</t>
  </si>
  <si>
    <t>16-17</t>
  </si>
  <si>
    <t>de Castilla y León, 2016-2017. Obligaciones reconocidas netas 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</si>
</sst>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Myriad Pro"/>
      <family val="2"/>
    </font>
    <font>
      <sz val="10"/>
      <color theme="0"/>
      <name val="Myriad Pro"/>
      <family val="2"/>
    </font>
    <font>
      <sz val="11"/>
      <color theme="1"/>
      <name val="Myriad Pro"/>
      <family val="2"/>
    </font>
    <font>
      <sz val="10"/>
      <color theme="1"/>
      <name val="Myriad Pro"/>
      <family val="2"/>
    </font>
    <font>
      <b/>
      <sz val="11"/>
      <color theme="1"/>
      <name val="Myriad Pro"/>
      <family val="2"/>
    </font>
    <font>
      <b/>
      <sz val="10"/>
      <color theme="1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2" borderId="0" xfId="1" applyFont="1"/>
    <xf numFmtId="0" fontId="7" fillId="0" borderId="0" xfId="0" applyFont="1"/>
    <xf numFmtId="0" fontId="8" fillId="0" borderId="0" xfId="0" applyFont="1"/>
    <xf numFmtId="0" fontId="9" fillId="3" borderId="0" xfId="2" applyFont="1"/>
    <xf numFmtId="0" fontId="7" fillId="3" borderId="0" xfId="2" applyFont="1"/>
    <xf numFmtId="0" fontId="6" fillId="2" borderId="0" xfId="1" applyFont="1" applyAlignment="1">
      <alignment horizontal="center" vertical="center"/>
    </xf>
    <xf numFmtId="49" fontId="6" fillId="2" borderId="0" xfId="1" applyNumberFormat="1" applyFont="1" applyAlignment="1">
      <alignment horizontal="center" vertic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right" indent="1"/>
    </xf>
    <xf numFmtId="164" fontId="8" fillId="3" borderId="0" xfId="2" applyNumberFormat="1" applyFont="1"/>
    <xf numFmtId="164" fontId="8" fillId="3" borderId="0" xfId="2" applyNumberFormat="1" applyFont="1" applyAlignment="1">
      <alignment horizontal="right" indent="1"/>
    </xf>
    <xf numFmtId="0" fontId="8" fillId="4" borderId="0" xfId="4" applyFont="1" applyAlignment="1">
      <alignment horizontal="left" indent="1"/>
    </xf>
    <xf numFmtId="164" fontId="8" fillId="4" borderId="0" xfId="4" applyNumberFormat="1" applyFont="1"/>
    <xf numFmtId="164" fontId="8" fillId="4" borderId="0" xfId="4" applyNumberFormat="1" applyFont="1" applyAlignment="1">
      <alignment horizontal="right" indent="1"/>
    </xf>
    <xf numFmtId="0" fontId="8" fillId="5" borderId="0" xfId="4" applyFont="1" applyFill="1" applyAlignment="1">
      <alignment horizontal="left" indent="1"/>
    </xf>
    <xf numFmtId="4" fontId="8" fillId="0" borderId="0" xfId="0" applyNumberFormat="1" applyFont="1"/>
    <xf numFmtId="4" fontId="8" fillId="4" borderId="0" xfId="4" applyNumberFormat="1" applyFont="1"/>
    <xf numFmtId="4" fontId="8" fillId="3" borderId="0" xfId="2" applyNumberFormat="1" applyFont="1"/>
    <xf numFmtId="0" fontId="1" fillId="0" borderId="0" xfId="0" applyFont="1"/>
    <xf numFmtId="0" fontId="8" fillId="6" borderId="0" xfId="0" applyFont="1" applyFill="1"/>
    <xf numFmtId="4" fontId="8" fillId="6" borderId="0" xfId="2" applyNumberFormat="1" applyFont="1" applyFill="1"/>
    <xf numFmtId="164" fontId="8" fillId="6" borderId="0" xfId="2" applyNumberFormat="1" applyFont="1" applyFill="1"/>
    <xf numFmtId="4" fontId="10" fillId="6" borderId="0" xfId="2" applyNumberFormat="1" applyFont="1" applyFill="1"/>
    <xf numFmtId="164" fontId="10" fillId="6" borderId="0" xfId="2" applyNumberFormat="1" applyFont="1" applyFill="1"/>
    <xf numFmtId="164" fontId="10" fillId="6" borderId="0" xfId="2" applyNumberFormat="1" applyFont="1" applyFill="1" applyAlignment="1">
      <alignment horizontal="right" indent="1"/>
    </xf>
    <xf numFmtId="0" fontId="5" fillId="2" borderId="0" xfId="1" applyFont="1" applyAlignment="1">
      <alignment horizontal="center" vertical="center"/>
    </xf>
    <xf numFmtId="49" fontId="5" fillId="2" borderId="0" xfId="1" applyNumberFormat="1" applyFont="1" applyAlignment="1">
      <alignment horizontal="center" vertical="center"/>
    </xf>
    <xf numFmtId="0" fontId="5" fillId="2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0" xfId="2" applyFont="1" applyAlignment="1">
      <alignment vertical="center"/>
    </xf>
    <xf numFmtId="0" fontId="7" fillId="3" borderId="0" xfId="2" applyFont="1" applyAlignment="1">
      <alignment vertical="center"/>
    </xf>
    <xf numFmtId="0" fontId="7" fillId="6" borderId="0" xfId="0" applyFont="1" applyFill="1" applyAlignment="1">
      <alignment vertical="center"/>
    </xf>
    <xf numFmtId="0" fontId="7" fillId="7" borderId="0" xfId="4" applyFont="1" applyFill="1" applyAlignment="1">
      <alignment horizontal="left" vertical="center"/>
    </xf>
    <xf numFmtId="4" fontId="7" fillId="6" borderId="0" xfId="0" applyNumberFormat="1" applyFont="1" applyFill="1" applyAlignment="1">
      <alignment horizontal="right" vertical="center" indent="1"/>
    </xf>
    <xf numFmtId="164" fontId="7" fillId="6" borderId="0" xfId="0" applyNumberFormat="1" applyFont="1" applyFill="1" applyAlignment="1">
      <alignment horizontal="right" vertical="center" indent="1"/>
    </xf>
    <xf numFmtId="4" fontId="7" fillId="7" borderId="0" xfId="4" applyNumberFormat="1" applyFont="1" applyFill="1" applyAlignment="1">
      <alignment horizontal="right" vertical="center" indent="1"/>
    </xf>
    <xf numFmtId="164" fontId="7" fillId="7" borderId="0" xfId="4" applyNumberFormat="1" applyFont="1" applyFill="1" applyAlignment="1">
      <alignment horizontal="right" vertical="center" indent="1"/>
    </xf>
    <xf numFmtId="4" fontId="7" fillId="7" borderId="0" xfId="0" applyNumberFormat="1" applyFont="1" applyFill="1" applyAlignment="1">
      <alignment horizontal="right" vertical="center" indent="1"/>
    </xf>
    <xf numFmtId="0" fontId="7" fillId="4" borderId="0" xfId="4" applyFont="1" applyAlignment="1">
      <alignment horizontal="left" vertical="center"/>
    </xf>
    <xf numFmtId="4" fontId="7" fillId="4" borderId="0" xfId="4" applyNumberFormat="1" applyFont="1" applyAlignment="1">
      <alignment horizontal="right" vertical="center" indent="1"/>
    </xf>
    <xf numFmtId="164" fontId="7" fillId="4" borderId="0" xfId="4" applyNumberFormat="1" applyFont="1" applyAlignment="1">
      <alignment horizontal="right" vertical="center" indent="1"/>
    </xf>
    <xf numFmtId="0" fontId="1" fillId="3" borderId="0" xfId="2" applyAlignment="1">
      <alignment horizontal="left" vertical="center"/>
    </xf>
    <xf numFmtId="4" fontId="1" fillId="3" borderId="0" xfId="2" applyNumberFormat="1" applyAlignment="1">
      <alignment horizontal="right" vertical="center" indent="1"/>
    </xf>
    <xf numFmtId="164" fontId="1" fillId="3" borderId="0" xfId="2" applyNumberFormat="1" applyAlignment="1">
      <alignment horizontal="right" vertical="center" indent="1"/>
    </xf>
    <xf numFmtId="0" fontId="5" fillId="2" borderId="0" xfId="1" applyFont="1" applyAlignment="1">
      <alignment horizontal="center" vertical="center"/>
    </xf>
    <xf numFmtId="0" fontId="6" fillId="2" borderId="0" xfId="1" applyFont="1" applyAlignment="1">
      <alignment horizontal="right" vertical="center" indent="1"/>
    </xf>
    <xf numFmtId="0" fontId="6" fillId="2" borderId="0" xfId="1" applyFont="1" applyAlignment="1">
      <alignment horizontal="center" vertical="center"/>
    </xf>
    <xf numFmtId="0" fontId="6" fillId="2" borderId="1" xfId="1" applyFont="1" applyBorder="1" applyAlignment="1">
      <alignment horizontal="center" vertical="center"/>
    </xf>
    <xf numFmtId="0" fontId="6" fillId="2" borderId="1" xfId="1" applyFont="1" applyBorder="1" applyAlignment="1">
      <alignment horizontal="right" vertical="center" indent="1"/>
    </xf>
  </cellXfs>
  <cellStyles count="5">
    <cellStyle name="20% - Énfasis1" xfId="4" builtinId="30"/>
    <cellStyle name="40% - Énfasis1" xfId="2" builtinId="31"/>
    <cellStyle name="Énfasis1" xfId="1" builtinId="29"/>
    <cellStyle name="Normal" xfId="0" builtinId="0"/>
    <cellStyle name="Normal 2" xfId="3" xr:uid="{00000000-0005-0000-0000-000004000000}"/>
  </cellStyles>
  <dxfs count="57">
    <dxf>
      <font>
        <strike val="0"/>
        <outline val="0"/>
        <shadow val="0"/>
        <u val="none"/>
        <vertAlign val="baseline"/>
        <sz val="10"/>
        <color theme="1"/>
        <name val="Myriad Pro"/>
        <family val="2"/>
        <scheme val="none"/>
      </font>
      <numFmt numFmtId="164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family val="2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family val="2"/>
        <scheme val="none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0" formatCode="General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C34D8E-929D-4F5A-A2EA-B4151BB50770}" name="Tabla62" displayName="Tabla62" ref="A9:F22" headerRowCount="0" totalsRowShown="0" headerRowDxfId="56" dataDxfId="55" tableBorderDxfId="54" headerRowCellStyle="Normal" dataCellStyle="Normal">
  <tableColumns count="6">
    <tableColumn id="1" xr3:uid="{3A993EE1-17A9-487F-B959-5189E93820C7}" name="Columna1" headerRowDxfId="53" dataDxfId="52" dataCellStyle="Normal"/>
    <tableColumn id="10" xr3:uid="{530BEAB7-C0B1-4021-B903-9BFC8D020E68}" name="Columna10" headerRowDxfId="51" dataDxfId="50" dataCellStyle="20% - Énfasis1"/>
    <tableColumn id="13" xr3:uid="{D091D59D-7BFC-41EC-ABAB-98C698C19C5A}" name="Columna13" headerRowDxfId="49" dataDxfId="48" dataCellStyle="20% - Énfasis1"/>
    <tableColumn id="7" xr3:uid="{D875E935-0AA4-4492-A0F8-90D1B1D25F4C}" name="Columna7" headerRowDxfId="47" dataDxfId="46" dataCellStyle="40% - Énfasis1"/>
    <tableColumn id="4" xr3:uid="{9A071BF6-EE23-405B-B220-9B11823FF431}" name="Columna4" headerRowDxfId="45" dataDxfId="44" dataCellStyle="40% - Énfasis1">
      <calculatedColumnFormula>Tabla62[[#This Row],[Columna7]]*100/$D$22</calculatedColumnFormula>
    </tableColumn>
    <tableColumn id="19" xr3:uid="{8FA91D30-DD0B-436E-B180-C211A0AC7C0A}" name="Columna19" headerRowDxfId="43" dataDxfId="42" dataCellStyle="40% - Énfasis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6" displayName="Tabla6" ref="A8:T22" headerRowCount="0" totalsRowShown="0" headerRowDxfId="41" dataDxfId="40" headerRowCellStyle="Normal" dataCellStyle="Normal">
  <tableColumns count="20">
    <tableColumn id="1" xr3:uid="{00000000-0010-0000-0000-000001000000}" name="Columna1" headerRowDxfId="39" dataDxfId="38" dataCellStyle="Normal"/>
    <tableColumn id="5" xr3:uid="{00000000-0010-0000-0000-000005000000}" name="Columna5" headerRowDxfId="37" dataDxfId="36" dataCellStyle="40% - Énfasis1"/>
    <tableColumn id="6" xr3:uid="{00000000-0010-0000-0000-000006000000}" name="Columna6" headerRowDxfId="35" dataDxfId="34" dataCellStyle="40% - Énfasis1"/>
    <tableColumn id="8" xr3:uid="{00000000-0010-0000-0000-000008000000}" name="Columna8" headerRowDxfId="33" dataDxfId="32" dataCellStyle="40% - Énfasis1"/>
    <tableColumn id="9" xr3:uid="{00000000-0010-0000-0000-000009000000}" name="Columna9" headerRowDxfId="31" dataDxfId="30" dataCellStyle="40% - Énfasis1"/>
    <tableColumn id="11" xr3:uid="{00000000-0010-0000-0000-00000B000000}" name="Columna11" headerRowDxfId="29" dataDxfId="28" dataCellStyle="40% - Énfasis1"/>
    <tableColumn id="12" xr3:uid="{00000000-0010-0000-0000-00000C000000}" name="Columna12" headerRowDxfId="27" dataDxfId="26" dataCellStyle="40% - Énfasis1"/>
    <tableColumn id="14" xr3:uid="{00000000-0010-0000-0000-00000E000000}" name="Columna14" headerRowDxfId="25" dataDxfId="24" dataCellStyle="40% - Énfasis1"/>
    <tableColumn id="15" xr3:uid="{00000000-0010-0000-0000-00000F000000}" name="Columna15" headerRowDxfId="23" dataDxfId="22" dataCellStyle="40% - Énfasis1"/>
    <tableColumn id="3" xr3:uid="{00000000-0010-0000-0000-000003000000}" name="Columna3" headerRowDxfId="21" dataDxfId="20" dataCellStyle="40% - Énfasis1"/>
    <tableColumn id="2" xr3:uid="{00000000-0010-0000-0000-000002000000}" name="Columna2" headerRowDxfId="19" dataDxfId="18" dataCellStyle="40% - Énfasis1"/>
    <tableColumn id="17" xr3:uid="{00000000-0010-0000-0000-000011000000}" name="Columna17" headerRowDxfId="17" dataDxfId="16" dataCellStyle="40% - Énfasis1"/>
    <tableColumn id="18" xr3:uid="{00000000-0010-0000-0000-000012000000}" name="Columna18" headerRowDxfId="15" dataDxfId="14" dataCellStyle="40% - Énfasis1"/>
    <tableColumn id="10" xr3:uid="{00000000-0010-0000-0000-00000A000000}" name="Columna10" headerRowDxfId="13" dataDxfId="12" dataCellStyle="20% - Énfasis1"/>
    <tableColumn id="13" xr3:uid="{00000000-0010-0000-0000-00000D000000}" name="Columna13" headerRowDxfId="11" dataDxfId="10" dataCellStyle="20% - Énfasis1"/>
    <tableColumn id="7" xr3:uid="{00000000-0010-0000-0000-000007000000}" name="Columna7" headerRowDxfId="9" dataDxfId="8" dataCellStyle="40% - Énfasis1"/>
    <tableColumn id="4" xr3:uid="{00000000-0010-0000-0000-000004000000}" name="Columna4" headerRowDxfId="7" dataDxfId="6" dataCellStyle="40% - Énfasis1"/>
    <tableColumn id="19" xr3:uid="{00000000-0010-0000-0000-000013000000}" name="Columna19" headerRowDxfId="5" dataDxfId="4" dataCellStyle="40% - Énfasis1"/>
    <tableColumn id="16" xr3:uid="{CCA0DF8E-4B8A-4FF7-8328-FED06DC77918}" name="Columna16" headerRowDxfId="3" dataDxfId="2" headerRowCellStyle="Normal" dataCellStyle="40% - Énfasis1"/>
    <tableColumn id="20" xr3:uid="{0BA971B2-9F06-4BA3-BCD2-E0F16915DB4A}" name="Columna20" headerRowDxfId="1" dataDxfId="0" headerRowCellStyle="Normal" dataCellStyle="40% - Énfasis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0477-A6E6-4DFE-ACFB-F8E905F31F93}">
  <sheetPr>
    <pageSetUpPr fitToPage="1"/>
  </sheetPr>
  <dimension ref="A1:L35"/>
  <sheetViews>
    <sheetView tabSelected="1" workbookViewId="0">
      <selection activeCell="H22" sqref="H22"/>
    </sheetView>
  </sheetViews>
  <sheetFormatPr baseColWidth="10" defaultRowHeight="15" x14ac:dyDescent="0.25"/>
  <cols>
    <col min="1" max="1" width="37.7109375" style="20" customWidth="1"/>
    <col min="2" max="2" width="10.7109375" style="20" customWidth="1"/>
    <col min="3" max="3" width="8.7109375" style="20" customWidth="1"/>
    <col min="4" max="4" width="10.7109375" style="20" customWidth="1"/>
    <col min="5" max="5" width="8.7109375" style="20" customWidth="1"/>
    <col min="6" max="6" width="10.7109375" style="20" customWidth="1"/>
  </cols>
  <sheetData>
    <row r="1" spans="1:12" x14ac:dyDescent="0.25">
      <c r="A1" s="29" t="s">
        <v>19</v>
      </c>
      <c r="B1" s="29"/>
      <c r="C1" s="29"/>
      <c r="D1" s="29"/>
      <c r="E1" s="29"/>
      <c r="F1" s="29"/>
      <c r="G1" s="30"/>
      <c r="H1" s="30"/>
      <c r="I1" s="30"/>
      <c r="J1" s="30"/>
      <c r="K1" s="30"/>
      <c r="L1" s="3"/>
    </row>
    <row r="2" spans="1:12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"/>
    </row>
    <row r="3" spans="1:12" x14ac:dyDescent="0.25">
      <c r="A3" s="31" t="s">
        <v>16</v>
      </c>
      <c r="B3" s="31"/>
      <c r="C3" s="31"/>
      <c r="D3" s="32"/>
      <c r="E3" s="32"/>
      <c r="F3" s="32"/>
      <c r="G3" s="30"/>
      <c r="H3" s="30"/>
      <c r="I3" s="30"/>
      <c r="J3" s="30"/>
      <c r="K3" s="30"/>
      <c r="L3" s="3"/>
    </row>
    <row r="4" spans="1:12" x14ac:dyDescent="0.25">
      <c r="A4" s="31" t="s">
        <v>18</v>
      </c>
      <c r="B4" s="31"/>
      <c r="C4" s="31"/>
      <c r="D4" s="32"/>
      <c r="E4" s="32"/>
      <c r="F4" s="32"/>
      <c r="G4" s="30"/>
      <c r="H4" s="30"/>
      <c r="I4" s="30"/>
      <c r="J4" s="30"/>
      <c r="K4" s="30"/>
      <c r="L4" s="3"/>
    </row>
    <row r="5" spans="1:12" x14ac:dyDescent="0.25">
      <c r="A5" s="31" t="s">
        <v>23</v>
      </c>
      <c r="B5" s="31"/>
      <c r="C5" s="31"/>
      <c r="D5" s="32"/>
      <c r="E5" s="32"/>
      <c r="F5" s="32"/>
      <c r="G5" s="30"/>
      <c r="H5" s="30"/>
      <c r="I5" s="30"/>
      <c r="J5" s="30"/>
      <c r="K5" s="30"/>
      <c r="L5" s="3"/>
    </row>
    <row r="6" spans="1:12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"/>
    </row>
    <row r="7" spans="1:12" ht="21.75" customHeight="1" x14ac:dyDescent="0.25">
      <c r="A7" s="30"/>
      <c r="B7" s="46">
        <v>2016</v>
      </c>
      <c r="C7" s="46" t="s">
        <v>0</v>
      </c>
      <c r="D7" s="46">
        <v>2017</v>
      </c>
      <c r="E7" s="46" t="s">
        <v>0</v>
      </c>
      <c r="F7" s="27" t="s">
        <v>15</v>
      </c>
      <c r="G7" s="30"/>
      <c r="H7" s="30"/>
      <c r="I7" s="30"/>
      <c r="J7" s="30"/>
      <c r="K7" s="30"/>
      <c r="L7" s="3"/>
    </row>
    <row r="8" spans="1:12" ht="21.75" customHeight="1" x14ac:dyDescent="0.25">
      <c r="A8" s="30"/>
      <c r="B8" s="46"/>
      <c r="C8" s="46"/>
      <c r="D8" s="46"/>
      <c r="E8" s="46"/>
      <c r="F8" s="28" t="s">
        <v>22</v>
      </c>
      <c r="G8" s="30"/>
      <c r="H8" s="30"/>
      <c r="I8" s="30"/>
      <c r="J8" s="30"/>
      <c r="K8" s="30"/>
      <c r="L8" s="3"/>
    </row>
    <row r="9" spans="1:12" ht="18.95" customHeight="1" x14ac:dyDescent="0.25">
      <c r="A9" s="33" t="s">
        <v>1</v>
      </c>
      <c r="B9" s="35">
        <v>235.13110950999996</v>
      </c>
      <c r="C9" s="36">
        <v>34.62459698983789</v>
      </c>
      <c r="D9" s="35">
        <v>233.21299999999999</v>
      </c>
      <c r="E9" s="36">
        <f>Tabla62[[#This Row],[Columna7]]*100/$D$22</f>
        <v>30.541291960832847</v>
      </c>
      <c r="F9" s="36">
        <f>(D9*100/B9)-100</f>
        <v>-0.81576168887103506</v>
      </c>
      <c r="G9" s="30"/>
      <c r="H9" s="30"/>
      <c r="I9" s="30"/>
      <c r="J9" s="30"/>
      <c r="K9" s="30"/>
      <c r="L9" s="3"/>
    </row>
    <row r="10" spans="1:12" ht="18.95" customHeight="1" x14ac:dyDescent="0.25">
      <c r="A10" s="34" t="s">
        <v>2</v>
      </c>
      <c r="B10" s="37">
        <v>148.92010864000002</v>
      </c>
      <c r="C10" s="38">
        <v>21.929462060925555</v>
      </c>
      <c r="D10" s="39">
        <v>156.54900000000001</v>
      </c>
      <c r="E10" s="38">
        <f>Tabla62[[#This Row],[Columna7]]*100/$D$22</f>
        <v>20.501467393226029</v>
      </c>
      <c r="F10" s="38">
        <f t="shared" ref="F10:F22" si="0">(D10*100/B10)-100</f>
        <v>5.1228080812391141</v>
      </c>
      <c r="G10" s="30"/>
      <c r="H10" s="30"/>
      <c r="I10" s="30"/>
      <c r="J10" s="30"/>
      <c r="K10" s="30"/>
      <c r="L10" s="3"/>
    </row>
    <row r="11" spans="1:12" ht="18.95" customHeight="1" x14ac:dyDescent="0.25">
      <c r="A11" s="33" t="s">
        <v>8</v>
      </c>
      <c r="B11" s="35">
        <v>2.0040991199999998</v>
      </c>
      <c r="C11" s="36">
        <v>0.29511673084134193</v>
      </c>
      <c r="D11" s="35">
        <v>1.5640000000000001</v>
      </c>
      <c r="E11" s="36">
        <f>Tabla62[[#This Row],[Columna7]]*100/$D$22</f>
        <v>0.20481954533727784</v>
      </c>
      <c r="F11" s="36">
        <f t="shared" si="0"/>
        <v>-21.959947769449641</v>
      </c>
      <c r="G11" s="30"/>
      <c r="H11" s="30"/>
      <c r="I11" s="30"/>
      <c r="J11" s="30"/>
      <c r="K11" s="30"/>
      <c r="L11" s="3"/>
    </row>
    <row r="12" spans="1:12" ht="18.95" customHeight="1" x14ac:dyDescent="0.25">
      <c r="A12" s="34" t="s">
        <v>9</v>
      </c>
      <c r="B12" s="37">
        <v>80.695085680000005</v>
      </c>
      <c r="C12" s="38">
        <v>11.8828802643472</v>
      </c>
      <c r="D12" s="39">
        <v>83.27</v>
      </c>
      <c r="E12" s="38">
        <f>Tabla62[[#This Row],[Columna7]]*100/$D$22</f>
        <v>10.90493832495852</v>
      </c>
      <c r="F12" s="38">
        <f t="shared" si="0"/>
        <v>3.190918379107913</v>
      </c>
      <c r="G12" s="30"/>
      <c r="H12" s="30"/>
      <c r="I12" s="30"/>
      <c r="J12" s="30"/>
      <c r="K12" s="30"/>
      <c r="L12" s="3"/>
    </row>
    <row r="13" spans="1:12" ht="18.95" customHeight="1" x14ac:dyDescent="0.25">
      <c r="A13" s="33" t="s">
        <v>14</v>
      </c>
      <c r="B13" s="35">
        <v>0</v>
      </c>
      <c r="C13" s="36">
        <v>0</v>
      </c>
      <c r="D13" s="35">
        <v>0</v>
      </c>
      <c r="E13" s="36">
        <f>Tabla62[[#This Row],[Columna7]]*100/$D$22</f>
        <v>0</v>
      </c>
      <c r="F13" s="36" t="s">
        <v>17</v>
      </c>
      <c r="G13" s="30"/>
      <c r="H13" s="30"/>
      <c r="I13" s="30"/>
      <c r="J13" s="30"/>
      <c r="K13" s="30"/>
      <c r="L13" s="3"/>
    </row>
    <row r="14" spans="1:12" ht="18.95" customHeight="1" x14ac:dyDescent="0.25">
      <c r="A14" s="40" t="s">
        <v>3</v>
      </c>
      <c r="B14" s="41">
        <v>466.75040295000002</v>
      </c>
      <c r="C14" s="42">
        <v>68.732056045951992</v>
      </c>
      <c r="D14" s="41">
        <f>D9+D10+D11+D12+D13</f>
        <v>474.596</v>
      </c>
      <c r="E14" s="42">
        <f>Tabla62[[#This Row],[Columna7]]*100/$D$22</f>
        <v>62.152517224354675</v>
      </c>
      <c r="F14" s="42">
        <f t="shared" si="0"/>
        <v>1.6808977561483545</v>
      </c>
      <c r="G14" s="30"/>
      <c r="H14" s="30"/>
      <c r="I14" s="30"/>
      <c r="J14" s="30"/>
      <c r="K14" s="30"/>
      <c r="L14" s="3"/>
    </row>
    <row r="15" spans="1:12" ht="18.95" customHeight="1" x14ac:dyDescent="0.25">
      <c r="A15" s="33" t="s">
        <v>10</v>
      </c>
      <c r="B15" s="35">
        <v>75.807022649999993</v>
      </c>
      <c r="C15" s="36">
        <v>11.163080945459207</v>
      </c>
      <c r="D15" s="35">
        <v>78.870999999999995</v>
      </c>
      <c r="E15" s="36">
        <f>Tabla62[[#This Row],[Columna7]]*100/$D$22</f>
        <v>10.328850614000281</v>
      </c>
      <c r="F15" s="36">
        <f t="shared" si="0"/>
        <v>4.0418120154201915</v>
      </c>
      <c r="G15" s="30"/>
      <c r="H15" s="30"/>
      <c r="I15" s="30"/>
      <c r="J15" s="30"/>
      <c r="K15" s="30"/>
      <c r="L15" s="3"/>
    </row>
    <row r="16" spans="1:12" ht="18.95" customHeight="1" x14ac:dyDescent="0.25">
      <c r="A16" s="34" t="s">
        <v>11</v>
      </c>
      <c r="B16" s="37">
        <v>83.125657600000011</v>
      </c>
      <c r="C16" s="38">
        <v>12.24079791020953</v>
      </c>
      <c r="D16" s="39">
        <v>118</v>
      </c>
      <c r="E16" s="38">
        <f>Tabla62[[#This Row],[Columna7]]*100/$D$22</f>
        <v>15.453137052301013</v>
      </c>
      <c r="F16" s="38">
        <f t="shared" si="0"/>
        <v>41.953764225018261</v>
      </c>
      <c r="G16" s="30"/>
      <c r="H16" s="30"/>
      <c r="I16" s="30"/>
      <c r="J16" s="30"/>
      <c r="K16" s="30"/>
      <c r="L16" s="3"/>
    </row>
    <row r="17" spans="1:12" ht="18.95" customHeight="1" x14ac:dyDescent="0.25">
      <c r="A17" s="40" t="s">
        <v>4</v>
      </c>
      <c r="B17" s="41">
        <v>158.93268025</v>
      </c>
      <c r="C17" s="42">
        <v>23.403878855668736</v>
      </c>
      <c r="D17" s="41">
        <f>D15+D16</f>
        <v>196.87099999999998</v>
      </c>
      <c r="E17" s="42">
        <f>Tabla62[[#This Row],[Columna7]]*100/$D$22</f>
        <v>25.781987666301291</v>
      </c>
      <c r="F17" s="42">
        <f t="shared" si="0"/>
        <v>23.870685179613957</v>
      </c>
      <c r="G17" s="30"/>
      <c r="H17" s="30"/>
      <c r="I17" s="30"/>
      <c r="J17" s="30"/>
      <c r="K17" s="30"/>
      <c r="L17" s="3"/>
    </row>
    <row r="18" spans="1:12" ht="18.95" customHeight="1" x14ac:dyDescent="0.25">
      <c r="A18" s="40" t="s">
        <v>5</v>
      </c>
      <c r="B18" s="41">
        <v>625.68308319999994</v>
      </c>
      <c r="C18" s="42">
        <v>92.135934901620729</v>
      </c>
      <c r="D18" s="41">
        <f>D14+D17</f>
        <v>671.46699999999998</v>
      </c>
      <c r="E18" s="42">
        <f>Tabla62[[#This Row],[Columna7]]*100/$D$22</f>
        <v>87.934504890655958</v>
      </c>
      <c r="F18" s="42">
        <f t="shared" si="0"/>
        <v>7.3174292272442898</v>
      </c>
      <c r="G18" s="30"/>
      <c r="H18" s="30"/>
      <c r="I18" s="30"/>
      <c r="J18" s="30"/>
      <c r="K18" s="30"/>
      <c r="L18" s="3"/>
    </row>
    <row r="19" spans="1:12" ht="18.95" customHeight="1" x14ac:dyDescent="0.25">
      <c r="A19" s="33" t="s">
        <v>12</v>
      </c>
      <c r="B19" s="35">
        <v>51.36449179000001</v>
      </c>
      <c r="C19" s="36">
        <v>7.5637580731993701</v>
      </c>
      <c r="D19" s="35">
        <v>3.37</v>
      </c>
      <c r="E19" s="36">
        <f>Tabla62[[#This Row],[Columna7]]*100/$D$22</f>
        <v>0.44133111751063064</v>
      </c>
      <c r="F19" s="36">
        <f t="shared" si="0"/>
        <v>-93.439047321293472</v>
      </c>
      <c r="G19" s="30"/>
      <c r="H19" s="30"/>
      <c r="I19" s="30"/>
      <c r="J19" s="30"/>
      <c r="K19" s="30"/>
      <c r="L19" s="3"/>
    </row>
    <row r="20" spans="1:12" ht="18.95" customHeight="1" x14ac:dyDescent="0.25">
      <c r="A20" s="34" t="s">
        <v>13</v>
      </c>
      <c r="B20" s="37">
        <v>2.0393457300000004</v>
      </c>
      <c r="C20" s="38">
        <v>0.30030702517989738</v>
      </c>
      <c r="D20" s="39">
        <v>88.762</v>
      </c>
      <c r="E20" s="38">
        <f>Tabla62[[#This Row],[Columna7]]*100/$D$22</f>
        <v>11.624163991833411</v>
      </c>
      <c r="F20" s="38">
        <f t="shared" si="0"/>
        <v>4252.4743595094096</v>
      </c>
      <c r="G20" s="30"/>
      <c r="H20" s="30"/>
      <c r="I20" s="30"/>
      <c r="J20" s="30"/>
      <c r="K20" s="30"/>
      <c r="L20" s="3"/>
    </row>
    <row r="21" spans="1:12" ht="18.95" customHeight="1" x14ac:dyDescent="0.25">
      <c r="A21" s="40" t="s">
        <v>6</v>
      </c>
      <c r="B21" s="41">
        <v>53.40383752000001</v>
      </c>
      <c r="C21" s="42">
        <v>7.8640650983792666</v>
      </c>
      <c r="D21" s="41">
        <f>D19+D20</f>
        <v>92.132000000000005</v>
      </c>
      <c r="E21" s="42">
        <f>Tabla62[[#This Row],[Columna7]]*100/$D$22</f>
        <v>12.065495109344042</v>
      </c>
      <c r="F21" s="42">
        <f t="shared" si="0"/>
        <v>72.519437326008841</v>
      </c>
      <c r="G21" s="30"/>
      <c r="H21" s="30"/>
      <c r="I21" s="30"/>
      <c r="J21" s="30"/>
      <c r="K21" s="30"/>
      <c r="L21" s="3"/>
    </row>
    <row r="22" spans="1:12" ht="18.95" customHeight="1" x14ac:dyDescent="0.25">
      <c r="A22" s="43" t="s">
        <v>7</v>
      </c>
      <c r="B22" s="44">
        <v>679.08692072000008</v>
      </c>
      <c r="C22" s="45">
        <v>100</v>
      </c>
      <c r="D22" s="44">
        <f>D18+D21</f>
        <v>763.59899999999993</v>
      </c>
      <c r="E22" s="45">
        <f>Tabla62[[#This Row],[Columna7]]*100/$D$22</f>
        <v>100</v>
      </c>
      <c r="F22" s="45">
        <f t="shared" si="0"/>
        <v>12.444957589581634</v>
      </c>
      <c r="G22" s="30"/>
      <c r="H22" s="30"/>
      <c r="I22" s="30"/>
      <c r="J22" s="30"/>
      <c r="K22" s="30"/>
      <c r="L22" s="3"/>
    </row>
    <row r="23" spans="1:12" ht="20.25" customHeight="1" x14ac:dyDescent="0.25">
      <c r="A23" s="30" t="s">
        <v>20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"/>
    </row>
    <row r="24" spans="1:12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"/>
    </row>
    <row r="25" spans="1:12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4">
    <mergeCell ref="B7:B8"/>
    <mergeCell ref="C7:C8"/>
    <mergeCell ref="D7:D8"/>
    <mergeCell ref="E7:E8"/>
  </mergeCells>
  <pageMargins left="0.3" right="0.70866141732283472" top="0.74803149606299213" bottom="0.74803149606299213" header="0.31496062992125984" footer="0.31496062992125984"/>
  <pageSetup paperSize="9" scale="78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workbookViewId="0">
      <selection activeCell="T6" sqref="T6:U6"/>
    </sheetView>
  </sheetViews>
  <sheetFormatPr baseColWidth="10" defaultRowHeight="15" x14ac:dyDescent="0.25"/>
  <cols>
    <col min="1" max="1" width="33.7109375" customWidth="1"/>
    <col min="2" max="2" width="10.42578125" customWidth="1"/>
    <col min="3" max="3" width="7.28515625" customWidth="1"/>
    <col min="4" max="4" width="10.42578125" style="1" customWidth="1"/>
    <col min="5" max="5" width="7.28515625" customWidth="1"/>
    <col min="6" max="6" width="10.42578125" style="1" customWidth="1"/>
    <col min="7" max="7" width="7.28515625" customWidth="1"/>
    <col min="8" max="8" width="10.42578125" customWidth="1"/>
    <col min="9" max="9" width="7.28515625" customWidth="1"/>
    <col min="10" max="10" width="10.42578125" customWidth="1"/>
    <col min="11" max="11" width="7.28515625" customWidth="1"/>
    <col min="12" max="12" width="10.42578125" customWidth="1"/>
    <col min="13" max="15" width="7.28515625" customWidth="1"/>
    <col min="16" max="16" width="10.42578125" customWidth="1"/>
    <col min="17" max="17" width="7.28515625" customWidth="1"/>
    <col min="18" max="18" width="8" customWidth="1"/>
    <col min="19" max="19" width="7.85546875" customWidth="1"/>
    <col min="20" max="20" width="8.85546875" customWidth="1"/>
  </cols>
  <sheetData>
    <row r="1" spans="1:20" x14ac:dyDescent="0.25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 t="s">
        <v>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</row>
    <row r="4" spans="1:20" x14ac:dyDescent="0.25">
      <c r="A4" s="5" t="s">
        <v>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</row>
    <row r="5" spans="1:2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1.75" customHeight="1" x14ac:dyDescent="0.25">
      <c r="A6" s="4"/>
      <c r="B6" s="47">
        <v>2009</v>
      </c>
      <c r="C6" s="48" t="s">
        <v>0</v>
      </c>
      <c r="D6" s="47">
        <v>2010</v>
      </c>
      <c r="E6" s="48" t="s">
        <v>0</v>
      </c>
      <c r="F6" s="47">
        <v>2011</v>
      </c>
      <c r="G6" s="48" t="s">
        <v>0</v>
      </c>
      <c r="H6" s="47">
        <v>2012</v>
      </c>
      <c r="I6" s="48" t="s">
        <v>0</v>
      </c>
      <c r="J6" s="47">
        <v>2013</v>
      </c>
      <c r="K6" s="48" t="s">
        <v>0</v>
      </c>
      <c r="L6" s="47">
        <v>2014</v>
      </c>
      <c r="M6" s="48" t="s">
        <v>0</v>
      </c>
      <c r="N6" s="47">
        <v>2015</v>
      </c>
      <c r="O6" s="48" t="s">
        <v>0</v>
      </c>
      <c r="P6" s="47">
        <v>2016</v>
      </c>
      <c r="Q6" s="48" t="s">
        <v>0</v>
      </c>
      <c r="R6" s="47">
        <v>2017</v>
      </c>
      <c r="S6" s="47" t="s">
        <v>0</v>
      </c>
      <c r="T6" s="7" t="s">
        <v>15</v>
      </c>
    </row>
    <row r="7" spans="1:20" ht="21.75" customHeight="1" thickBot="1" x14ac:dyDescent="0.3">
      <c r="A7" s="4"/>
      <c r="B7" s="50"/>
      <c r="C7" s="49"/>
      <c r="D7" s="50"/>
      <c r="E7" s="49"/>
      <c r="F7" s="50"/>
      <c r="G7" s="49"/>
      <c r="H7" s="50"/>
      <c r="I7" s="49"/>
      <c r="J7" s="50"/>
      <c r="K7" s="49"/>
      <c r="L7" s="47"/>
      <c r="M7" s="49"/>
      <c r="N7" s="47"/>
      <c r="O7" s="49"/>
      <c r="P7" s="47"/>
      <c r="Q7" s="49"/>
      <c r="R7" s="47"/>
      <c r="S7" s="47"/>
      <c r="T7" s="8" t="s">
        <v>22</v>
      </c>
    </row>
    <row r="8" spans="1:20" x14ac:dyDescent="0.25">
      <c r="A8" s="4" t="s">
        <v>1</v>
      </c>
      <c r="B8" s="17">
        <v>262.43018000000001</v>
      </c>
      <c r="C8" s="9">
        <v>30.15</v>
      </c>
      <c r="D8" s="17">
        <v>253.87451999999999</v>
      </c>
      <c r="E8" s="9">
        <v>29.76</v>
      </c>
      <c r="F8" s="17">
        <v>245.54944</v>
      </c>
      <c r="G8" s="9">
        <v>31.06</v>
      </c>
      <c r="H8" s="17">
        <v>218.91404999999997</v>
      </c>
      <c r="I8" s="9">
        <v>33.880000000000003</v>
      </c>
      <c r="J8" s="17">
        <v>224.19329999999999</v>
      </c>
      <c r="K8" s="9">
        <v>30.1</v>
      </c>
      <c r="L8" s="17">
        <v>224.33128216999998</v>
      </c>
      <c r="M8" s="9">
        <v>30.649068125363165</v>
      </c>
      <c r="N8" s="17">
        <v>226.92368791000001</v>
      </c>
      <c r="O8" s="9">
        <v>32.604436631482727</v>
      </c>
      <c r="P8" s="17">
        <v>235.13110950999996</v>
      </c>
      <c r="Q8" s="9">
        <v>34.62459698983789</v>
      </c>
      <c r="R8" s="17">
        <v>233.21299999999999</v>
      </c>
      <c r="S8" s="9">
        <v>30.541291960832847</v>
      </c>
      <c r="T8" s="10">
        <v>-0.81576168887103506</v>
      </c>
    </row>
    <row r="9" spans="1:20" x14ac:dyDescent="0.25">
      <c r="A9" s="4" t="s">
        <v>2</v>
      </c>
      <c r="B9" s="17">
        <v>166.25451000000001</v>
      </c>
      <c r="C9" s="9">
        <v>19.100000000000001</v>
      </c>
      <c r="D9" s="17">
        <v>162.59313</v>
      </c>
      <c r="E9" s="9">
        <v>19.059999999999999</v>
      </c>
      <c r="F9" s="17">
        <v>162.60562999999999</v>
      </c>
      <c r="G9" s="9">
        <v>20.57</v>
      </c>
      <c r="H9" s="17">
        <v>149.17204000000001</v>
      </c>
      <c r="I9" s="9">
        <v>23.09</v>
      </c>
      <c r="J9" s="17">
        <v>151.73270000000002</v>
      </c>
      <c r="K9" s="9">
        <v>20.399999999999999</v>
      </c>
      <c r="L9" s="17">
        <v>143.91559399000002</v>
      </c>
      <c r="M9" s="9">
        <v>19.66234402012207</v>
      </c>
      <c r="N9" s="17">
        <v>146.02830662</v>
      </c>
      <c r="O9" s="9">
        <v>20.981373577371272</v>
      </c>
      <c r="P9" s="17">
        <v>148.92010864000002</v>
      </c>
      <c r="Q9" s="9">
        <v>21.929462060925555</v>
      </c>
      <c r="R9" s="17">
        <v>156.54900000000001</v>
      </c>
      <c r="S9" s="9">
        <v>20.501467393226029</v>
      </c>
      <c r="T9" s="10">
        <v>5.1228080812391141</v>
      </c>
    </row>
    <row r="10" spans="1:20" x14ac:dyDescent="0.25">
      <c r="A10" s="4" t="s">
        <v>8</v>
      </c>
      <c r="B10" s="17">
        <v>12.09314</v>
      </c>
      <c r="C10" s="9">
        <v>1.39</v>
      </c>
      <c r="D10" s="17">
        <v>8.3350100000000005</v>
      </c>
      <c r="E10" s="9">
        <v>0.98</v>
      </c>
      <c r="F10" s="17">
        <v>11.021120000000002</v>
      </c>
      <c r="G10" s="9">
        <v>1.39</v>
      </c>
      <c r="H10" s="17">
        <v>10.915989999999999</v>
      </c>
      <c r="I10" s="9">
        <v>1.69</v>
      </c>
      <c r="J10" s="17">
        <v>8.3209999999999997</v>
      </c>
      <c r="K10" s="9">
        <v>1.1000000000000001</v>
      </c>
      <c r="L10" s="17">
        <v>6.6444483100000005</v>
      </c>
      <c r="M10" s="9">
        <v>0.90779202498526057</v>
      </c>
      <c r="N10" s="17">
        <v>3.5513753099999996</v>
      </c>
      <c r="O10" s="9">
        <v>0.51026224858213531</v>
      </c>
      <c r="P10" s="17">
        <v>2.0040991199999998</v>
      </c>
      <c r="Q10" s="9">
        <v>0.29511673084134193</v>
      </c>
      <c r="R10" s="17">
        <v>1.5640000000000001</v>
      </c>
      <c r="S10" s="9">
        <v>0.20481954533727784</v>
      </c>
      <c r="T10" s="10">
        <v>-21.959947769449641</v>
      </c>
    </row>
    <row r="11" spans="1:20" x14ac:dyDescent="0.25">
      <c r="A11" s="4" t="s">
        <v>9</v>
      </c>
      <c r="B11" s="17">
        <v>62.761209999999998</v>
      </c>
      <c r="C11" s="9">
        <v>7.21</v>
      </c>
      <c r="D11" s="17">
        <v>71.258780000000002</v>
      </c>
      <c r="E11" s="9">
        <v>8.35</v>
      </c>
      <c r="F11" s="17">
        <v>83.73711999999999</v>
      </c>
      <c r="G11" s="9">
        <v>10.59</v>
      </c>
      <c r="H11" s="17">
        <v>64.303489999999996</v>
      </c>
      <c r="I11" s="9">
        <v>9.9499999999999993</v>
      </c>
      <c r="J11" s="17">
        <v>101.06280000000001</v>
      </c>
      <c r="K11" s="9">
        <v>13.6</v>
      </c>
      <c r="L11" s="17">
        <v>115.39647530000001</v>
      </c>
      <c r="M11" s="9">
        <v>15.765944003370326</v>
      </c>
      <c r="N11" s="17">
        <v>76.105442210000007</v>
      </c>
      <c r="O11" s="9">
        <v>10.934843738442378</v>
      </c>
      <c r="P11" s="17">
        <v>80.695085680000005</v>
      </c>
      <c r="Q11" s="9">
        <v>11.8828802643472</v>
      </c>
      <c r="R11" s="17">
        <v>83.27</v>
      </c>
      <c r="S11" s="9">
        <v>10.90493832495852</v>
      </c>
      <c r="T11" s="10">
        <v>3.190918379107913</v>
      </c>
    </row>
    <row r="12" spans="1:20" x14ac:dyDescent="0.25">
      <c r="A12" s="4" t="s">
        <v>14</v>
      </c>
      <c r="B12" s="17">
        <v>0</v>
      </c>
      <c r="C12" s="9"/>
      <c r="D12" s="17">
        <v>0</v>
      </c>
      <c r="E12" s="9"/>
      <c r="F12" s="17">
        <v>0</v>
      </c>
      <c r="G12" s="9"/>
      <c r="H12" s="17">
        <v>0</v>
      </c>
      <c r="I12" s="9"/>
      <c r="J12" s="17">
        <v>0</v>
      </c>
      <c r="K12" s="9">
        <v>0</v>
      </c>
      <c r="L12" s="17">
        <v>0</v>
      </c>
      <c r="M12" s="9">
        <v>0</v>
      </c>
      <c r="N12" s="17">
        <v>0</v>
      </c>
      <c r="O12" s="9">
        <v>0</v>
      </c>
      <c r="P12" s="17">
        <v>0</v>
      </c>
      <c r="Q12" s="9">
        <v>0</v>
      </c>
      <c r="R12" s="17">
        <v>0</v>
      </c>
      <c r="S12" s="9">
        <v>0</v>
      </c>
      <c r="T12" s="10" t="s">
        <v>17</v>
      </c>
    </row>
    <row r="13" spans="1:20" x14ac:dyDescent="0.25">
      <c r="A13" s="13" t="s">
        <v>3</v>
      </c>
      <c r="B13" s="18">
        <v>503.53904</v>
      </c>
      <c r="C13" s="14">
        <v>57.85</v>
      </c>
      <c r="D13" s="18">
        <v>496.06142999999997</v>
      </c>
      <c r="E13" s="14">
        <v>58.15</v>
      </c>
      <c r="F13" s="18">
        <v>502.91329999999999</v>
      </c>
      <c r="G13" s="14">
        <v>63.61</v>
      </c>
      <c r="H13" s="18">
        <v>443.30558000000002</v>
      </c>
      <c r="I13" s="14">
        <v>68.61</v>
      </c>
      <c r="J13" s="18">
        <v>485.3098</v>
      </c>
      <c r="K13" s="14">
        <v>65.2</v>
      </c>
      <c r="L13" s="18">
        <v>490.28779976999999</v>
      </c>
      <c r="M13" s="14">
        <v>66.985148173840813</v>
      </c>
      <c r="N13" s="18">
        <v>452.60881204999998</v>
      </c>
      <c r="O13" s="14">
        <v>65.030916195878518</v>
      </c>
      <c r="P13" s="18">
        <v>466.75040295000002</v>
      </c>
      <c r="Q13" s="14">
        <v>68.732056045951992</v>
      </c>
      <c r="R13" s="18">
        <v>474.596</v>
      </c>
      <c r="S13" s="14">
        <v>62.152517224354675</v>
      </c>
      <c r="T13" s="15">
        <v>1.6808977561483545</v>
      </c>
    </row>
    <row r="14" spans="1:20" x14ac:dyDescent="0.25">
      <c r="A14" s="4" t="s">
        <v>10</v>
      </c>
      <c r="B14" s="17">
        <v>216.31565000000001</v>
      </c>
      <c r="C14" s="9">
        <v>24.85</v>
      </c>
      <c r="D14" s="17">
        <v>208.58456000000001</v>
      </c>
      <c r="E14" s="9">
        <v>24.45</v>
      </c>
      <c r="F14" s="17">
        <v>159.45551</v>
      </c>
      <c r="G14" s="9">
        <v>20.170000000000002</v>
      </c>
      <c r="H14" s="17">
        <v>107.6733</v>
      </c>
      <c r="I14" s="9">
        <v>16.670000000000002</v>
      </c>
      <c r="J14" s="17">
        <v>106.6182</v>
      </c>
      <c r="K14" s="9">
        <v>14.3</v>
      </c>
      <c r="L14" s="17">
        <v>102.97681478</v>
      </c>
      <c r="M14" s="9">
        <v>14.069118586561521</v>
      </c>
      <c r="N14" s="17">
        <v>98.696159649999998</v>
      </c>
      <c r="O14" s="9">
        <v>14.180682117044514</v>
      </c>
      <c r="P14" s="17">
        <v>75.807022649999993</v>
      </c>
      <c r="Q14" s="9">
        <v>11.163080945459207</v>
      </c>
      <c r="R14" s="17">
        <v>78.870999999999995</v>
      </c>
      <c r="S14" s="9">
        <v>10.328850614000281</v>
      </c>
      <c r="T14" s="10">
        <v>4.0418120154201915</v>
      </c>
    </row>
    <row r="15" spans="1:20" x14ac:dyDescent="0.25">
      <c r="A15" s="4" t="s">
        <v>11</v>
      </c>
      <c r="B15" s="17">
        <v>85.443669999999997</v>
      </c>
      <c r="C15" s="9">
        <v>9.82</v>
      </c>
      <c r="D15" s="17">
        <v>82.595869999999991</v>
      </c>
      <c r="E15" s="9">
        <v>9.68</v>
      </c>
      <c r="F15" s="17">
        <v>67.715770000000006</v>
      </c>
      <c r="G15" s="9">
        <v>8.56</v>
      </c>
      <c r="H15" s="17">
        <v>45.395789999999998</v>
      </c>
      <c r="I15" s="9">
        <v>7.03</v>
      </c>
      <c r="J15" s="17">
        <v>50.929300000000005</v>
      </c>
      <c r="K15" s="9">
        <v>6.8</v>
      </c>
      <c r="L15" s="17">
        <v>60.213771959999988</v>
      </c>
      <c r="M15" s="9">
        <v>8.2266547092107754</v>
      </c>
      <c r="N15" s="17">
        <v>76.807873309999991</v>
      </c>
      <c r="O15" s="9">
        <v>11.035769166276141</v>
      </c>
      <c r="P15" s="17">
        <v>83.125657600000011</v>
      </c>
      <c r="Q15" s="9">
        <v>12.24079791020953</v>
      </c>
      <c r="R15" s="17">
        <v>118</v>
      </c>
      <c r="S15" s="9">
        <v>15.453137052301013</v>
      </c>
      <c r="T15" s="10">
        <v>41.953764225018261</v>
      </c>
    </row>
    <row r="16" spans="1:20" x14ac:dyDescent="0.25">
      <c r="A16" s="13" t="s">
        <v>4</v>
      </c>
      <c r="B16" s="18">
        <v>301.75932</v>
      </c>
      <c r="C16" s="14">
        <v>34.67</v>
      </c>
      <c r="D16" s="18">
        <v>291.18043</v>
      </c>
      <c r="E16" s="14">
        <v>34.14</v>
      </c>
      <c r="F16" s="18">
        <v>227.17128</v>
      </c>
      <c r="G16" s="14">
        <v>28.73</v>
      </c>
      <c r="H16" s="18">
        <v>153.06908999999999</v>
      </c>
      <c r="I16" s="14">
        <v>23.69</v>
      </c>
      <c r="J16" s="18">
        <v>157.54739999999998</v>
      </c>
      <c r="K16" s="14">
        <v>21.2</v>
      </c>
      <c r="L16" s="18">
        <v>163.19058673999999</v>
      </c>
      <c r="M16" s="14">
        <v>22.2957732957723</v>
      </c>
      <c r="N16" s="18">
        <v>175.50403295999999</v>
      </c>
      <c r="O16" s="14">
        <v>25.216451283320655</v>
      </c>
      <c r="P16" s="18">
        <v>158.93268025</v>
      </c>
      <c r="Q16" s="14">
        <v>23.403878855668736</v>
      </c>
      <c r="R16" s="18">
        <v>196.87099999999998</v>
      </c>
      <c r="S16" s="14">
        <v>25.781987666301291</v>
      </c>
      <c r="T16" s="15">
        <v>23.870685179613957</v>
      </c>
    </row>
    <row r="17" spans="1:20" x14ac:dyDescent="0.25">
      <c r="A17" s="13" t="s">
        <v>5</v>
      </c>
      <c r="B17" s="18">
        <v>805.29836</v>
      </c>
      <c r="C17" s="14">
        <v>92.52</v>
      </c>
      <c r="D17" s="18">
        <v>787.24185</v>
      </c>
      <c r="E17" s="14">
        <v>92.29</v>
      </c>
      <c r="F17" s="18">
        <v>730.08457999999996</v>
      </c>
      <c r="G17" s="14">
        <v>92.34</v>
      </c>
      <c r="H17" s="18">
        <v>596.37467000000004</v>
      </c>
      <c r="I17" s="14">
        <v>92.3</v>
      </c>
      <c r="J17" s="18">
        <v>642.85719999999992</v>
      </c>
      <c r="K17" s="14">
        <v>86.4</v>
      </c>
      <c r="L17" s="18">
        <v>653.47838650999995</v>
      </c>
      <c r="M17" s="14">
        <v>89.280921469613119</v>
      </c>
      <c r="N17" s="18">
        <v>628.11284501</v>
      </c>
      <c r="O17" s="14">
        <v>90.247367479199184</v>
      </c>
      <c r="P17" s="18">
        <v>625.68308319999994</v>
      </c>
      <c r="Q17" s="14">
        <v>92.135934901620729</v>
      </c>
      <c r="R17" s="18">
        <v>671.46699999999998</v>
      </c>
      <c r="S17" s="14">
        <v>87.934504890655958</v>
      </c>
      <c r="T17" s="15">
        <v>7.3174292272442898</v>
      </c>
    </row>
    <row r="18" spans="1:20" x14ac:dyDescent="0.25">
      <c r="A18" s="4" t="s">
        <v>12</v>
      </c>
      <c r="B18" s="17">
        <v>9.8147299999999991</v>
      </c>
      <c r="C18" s="9">
        <v>1.1299999999999999</v>
      </c>
      <c r="D18" s="17">
        <v>5.5903299999999998</v>
      </c>
      <c r="E18" s="9">
        <v>0.66</v>
      </c>
      <c r="F18" s="17">
        <v>4.2311699999999997</v>
      </c>
      <c r="G18" s="9">
        <v>0.54</v>
      </c>
      <c r="H18" s="17">
        <v>3.03457</v>
      </c>
      <c r="I18" s="9">
        <v>0.47</v>
      </c>
      <c r="J18" s="17">
        <v>10.542899999999999</v>
      </c>
      <c r="K18" s="9">
        <v>1.4</v>
      </c>
      <c r="L18" s="17">
        <v>6.4213903800000001</v>
      </c>
      <c r="M18" s="9">
        <v>0.87731692750290524</v>
      </c>
      <c r="N18" s="17">
        <v>2.0955939399999997</v>
      </c>
      <c r="O18" s="9">
        <v>0.30109531733482048</v>
      </c>
      <c r="P18" s="17">
        <v>51.36449179000001</v>
      </c>
      <c r="Q18" s="9">
        <v>7.5637580731993701</v>
      </c>
      <c r="R18" s="17">
        <v>3.37</v>
      </c>
      <c r="S18" s="9">
        <v>0.44133111751063064</v>
      </c>
      <c r="T18" s="10">
        <v>-93.439047321293472</v>
      </c>
    </row>
    <row r="19" spans="1:20" x14ac:dyDescent="0.25">
      <c r="A19" s="4" t="s">
        <v>13</v>
      </c>
      <c r="B19" s="17">
        <v>55.306100000000001</v>
      </c>
      <c r="C19" s="9">
        <v>6.35</v>
      </c>
      <c r="D19" s="17">
        <v>60.181530000000002</v>
      </c>
      <c r="E19" s="9">
        <v>7.06</v>
      </c>
      <c r="F19" s="17">
        <v>56.34037</v>
      </c>
      <c r="G19" s="9">
        <v>7.13</v>
      </c>
      <c r="H19" s="17">
        <v>46.694679999999998</v>
      </c>
      <c r="I19" s="9">
        <v>7.23</v>
      </c>
      <c r="J19" s="17">
        <v>90.998199999999997</v>
      </c>
      <c r="K19" s="9">
        <v>12.2</v>
      </c>
      <c r="L19" s="17">
        <v>72.035305939999986</v>
      </c>
      <c r="M19" s="9">
        <v>9.8417616028839809</v>
      </c>
      <c r="N19" s="17">
        <v>65.781773900000005</v>
      </c>
      <c r="O19" s="9">
        <v>9.4515372034660068</v>
      </c>
      <c r="P19" s="17">
        <v>2.0393457300000004</v>
      </c>
      <c r="Q19" s="9">
        <v>0.30030702517989738</v>
      </c>
      <c r="R19" s="17">
        <v>88.762</v>
      </c>
      <c r="S19" s="9">
        <v>11.624163991833411</v>
      </c>
      <c r="T19" s="10">
        <v>4252.4743595094096</v>
      </c>
    </row>
    <row r="20" spans="1:20" x14ac:dyDescent="0.25">
      <c r="A20" s="13" t="s">
        <v>6</v>
      </c>
      <c r="B20" s="18">
        <v>65.120829999999998</v>
      </c>
      <c r="C20" s="14">
        <v>7.48</v>
      </c>
      <c r="D20" s="18">
        <v>65.771860000000004</v>
      </c>
      <c r="E20" s="14">
        <v>7.71</v>
      </c>
      <c r="F20" s="18">
        <v>60.571539999999999</v>
      </c>
      <c r="G20" s="14">
        <v>7.66</v>
      </c>
      <c r="H20" s="18">
        <v>49.729239999999997</v>
      </c>
      <c r="I20" s="14">
        <v>7.7</v>
      </c>
      <c r="J20" s="18">
        <v>101.5411</v>
      </c>
      <c r="K20" s="14">
        <v>13.6</v>
      </c>
      <c r="L20" s="18">
        <v>78.456696319999992</v>
      </c>
      <c r="M20" s="14">
        <v>10.719078530386884</v>
      </c>
      <c r="N20" s="18">
        <v>67.877367840000005</v>
      </c>
      <c r="O20" s="14">
        <v>9.7526325208008284</v>
      </c>
      <c r="P20" s="18">
        <v>53.40383752000001</v>
      </c>
      <c r="Q20" s="14">
        <v>7.8640650983792666</v>
      </c>
      <c r="R20" s="18">
        <v>92.132000000000005</v>
      </c>
      <c r="S20" s="14">
        <v>12.065495109344042</v>
      </c>
      <c r="T20" s="15">
        <v>72.519437326008841</v>
      </c>
    </row>
    <row r="21" spans="1:20" ht="19.5" customHeight="1" x14ac:dyDescent="0.25">
      <c r="A21" s="16" t="s">
        <v>7</v>
      </c>
      <c r="B21" s="19">
        <v>870.41918999999996</v>
      </c>
      <c r="C21" s="11">
        <v>100</v>
      </c>
      <c r="D21" s="19">
        <v>853.01371999999992</v>
      </c>
      <c r="E21" s="11">
        <v>100</v>
      </c>
      <c r="F21" s="19">
        <v>790.65611999999999</v>
      </c>
      <c r="G21" s="11">
        <v>100</v>
      </c>
      <c r="H21" s="19">
        <v>646.10391000000004</v>
      </c>
      <c r="I21" s="11">
        <v>100</v>
      </c>
      <c r="J21" s="19">
        <v>744.39840000000004</v>
      </c>
      <c r="K21" s="11">
        <v>100</v>
      </c>
      <c r="L21" s="19">
        <v>731.93508282999994</v>
      </c>
      <c r="M21" s="11">
        <v>100</v>
      </c>
      <c r="N21" s="19">
        <v>695.99021285000003</v>
      </c>
      <c r="O21" s="11">
        <v>100</v>
      </c>
      <c r="P21" s="19">
        <v>679.08692072000008</v>
      </c>
      <c r="Q21" s="11">
        <v>100</v>
      </c>
      <c r="R21" s="19">
        <v>763.59899999999993</v>
      </c>
      <c r="S21" s="11">
        <v>100</v>
      </c>
      <c r="T21" s="12">
        <v>12.444957589581634</v>
      </c>
    </row>
    <row r="22" spans="1:20" ht="23.25" customHeight="1" x14ac:dyDescent="0.25">
      <c r="A22" s="21" t="s">
        <v>20</v>
      </c>
      <c r="B22" s="22"/>
      <c r="C22" s="23"/>
      <c r="D22" s="22"/>
      <c r="E22" s="23"/>
      <c r="F22" s="22"/>
      <c r="G22" s="23"/>
      <c r="H22" s="22"/>
      <c r="I22" s="23"/>
      <c r="J22" s="24"/>
      <c r="K22" s="25"/>
      <c r="L22" s="24"/>
      <c r="M22" s="24"/>
      <c r="N22" s="24"/>
      <c r="O22" s="24"/>
      <c r="P22" s="22"/>
      <c r="Q22" s="23"/>
      <c r="R22" s="22"/>
      <c r="S22" s="23"/>
      <c r="T22" s="26"/>
    </row>
    <row r="23" spans="1:20" x14ac:dyDescent="0.25">
      <c r="A23" s="3"/>
      <c r="B23" s="3"/>
      <c r="C23" s="3"/>
      <c r="D23" s="4"/>
      <c r="E23" s="3"/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6" spans="1:20" x14ac:dyDescent="0.25">
      <c r="F26"/>
    </row>
    <row r="27" spans="1:20" x14ac:dyDescent="0.25">
      <c r="F27"/>
    </row>
    <row r="28" spans="1:20" x14ac:dyDescent="0.25">
      <c r="F28"/>
    </row>
    <row r="29" spans="1:20" x14ac:dyDescent="0.25">
      <c r="F29"/>
    </row>
    <row r="30" spans="1:20" x14ac:dyDescent="0.25">
      <c r="F30"/>
    </row>
    <row r="31" spans="1:20" x14ac:dyDescent="0.25">
      <c r="F31"/>
    </row>
    <row r="32" spans="1:20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</sheetData>
  <mergeCells count="18">
    <mergeCell ref="K6:K7"/>
    <mergeCell ref="J6:J7"/>
    <mergeCell ref="I6:I7"/>
    <mergeCell ref="H6:H7"/>
    <mergeCell ref="G6:G7"/>
    <mergeCell ref="B6:B7"/>
    <mergeCell ref="C6:C7"/>
    <mergeCell ref="D6:D7"/>
    <mergeCell ref="E6:E7"/>
    <mergeCell ref="F6:F7"/>
    <mergeCell ref="S6:S7"/>
    <mergeCell ref="R6:R7"/>
    <mergeCell ref="Q6:Q7"/>
    <mergeCell ref="P6:P7"/>
    <mergeCell ref="L6:L7"/>
    <mergeCell ref="M6:M7"/>
    <mergeCell ref="N6:N7"/>
    <mergeCell ref="O6:O7"/>
  </mergeCells>
  <pageMargins left="0.3" right="0.70866141732283472" top="0.74803149606299213" bottom="0.74803149606299213" header="0.31496062992125984" footer="0.31496062992125984"/>
  <pageSetup paperSize="9" scale="78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1.8.2-6</vt:lpstr>
      <vt:lpstr>Histórico</vt:lpstr>
      <vt:lpstr>Hoja1</vt:lpstr>
      <vt:lpstr>'1.8.2-6'!Área_de_impresión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2015-08-10T10:43:07Z</cp:lastPrinted>
  <dcterms:created xsi:type="dcterms:W3CDTF">2014-08-13T12:30:34Z</dcterms:created>
  <dcterms:modified xsi:type="dcterms:W3CDTF">2019-07-22T08:08:26Z</dcterms:modified>
</cp:coreProperties>
</file>