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2\1.8.2.2\"/>
    </mc:Choice>
  </mc:AlternateContent>
  <xr:revisionPtr revIDLastSave="0" documentId="13_ncr:1_{AAF57D47-254E-41D9-B4CF-FB090A5C0167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12" sheetId="15" r:id="rId1"/>
    <sheet name="Histórico" sheetId="12" r:id="rId2"/>
  </sheets>
  <definedNames>
    <definedName name="_xlnm.Print_Area" localSheetId="0">'1.8.2-12'!$A$1:$F$22</definedName>
    <definedName name="_xlnm.Print_Area" localSheetId="1">Histórico!$A$1:$R$21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5" l="1"/>
  <c r="F10" i="15"/>
  <c r="F11" i="15"/>
  <c r="F12" i="15"/>
  <c r="F15" i="15"/>
  <c r="F16" i="15"/>
  <c r="F19" i="15"/>
  <c r="F20" i="15"/>
  <c r="D21" i="15"/>
  <c r="D17" i="15"/>
  <c r="D14" i="15"/>
  <c r="F14" i="15" s="1"/>
  <c r="F21" i="15" l="1"/>
  <c r="F17" i="15"/>
  <c r="D18" i="15"/>
  <c r="F18" i="15" l="1"/>
  <c r="D22" i="15"/>
  <c r="F22" i="15" l="1"/>
  <c r="E12" i="15"/>
  <c r="E16" i="15"/>
  <c r="E20" i="15"/>
  <c r="E9" i="15"/>
  <c r="E13" i="15"/>
  <c r="E10" i="15"/>
  <c r="E22" i="15"/>
  <c r="E11" i="15"/>
  <c r="E15" i="15"/>
  <c r="E19" i="15"/>
  <c r="E17" i="15"/>
  <c r="E14" i="15"/>
  <c r="E21" i="15"/>
  <c r="E18" i="15"/>
</calcChain>
</file>

<file path=xl/sharedStrings.xml><?xml version="1.0" encoding="utf-8"?>
<sst xmlns="http://schemas.openxmlformats.org/spreadsheetml/2006/main" count="53" uniqueCount="25">
  <si>
    <t>%</t>
  </si>
  <si>
    <t xml:space="preserve"> VIII. Activos Financieros  </t>
  </si>
  <si>
    <t xml:space="preserve"> IX. Pasivos Financieros  </t>
  </si>
  <si>
    <t xml:space="preserve"> I. Gastos de personal  </t>
  </si>
  <si>
    <t xml:space="preserve"> III. Gastos financieros  </t>
  </si>
  <si>
    <t xml:space="preserve"> IV. Transferencias corrientes  </t>
  </si>
  <si>
    <t xml:space="preserve"> V. Fondo de contingencia</t>
  </si>
  <si>
    <t xml:space="preserve"> VI. Inversiones Reales  </t>
  </si>
  <si>
    <t xml:space="preserve"> Total Operaciones no Financieras  </t>
  </si>
  <si>
    <t xml:space="preserve"> Total Ayuntamientos</t>
  </si>
  <si>
    <t xml:space="preserve"> II. Gastos en bienes corrientes y servicios </t>
  </si>
  <si>
    <t xml:space="preserve"> Total Operaciones corrientes</t>
  </si>
  <si>
    <t xml:space="preserve"> VII. Transferencias de capital</t>
  </si>
  <si>
    <t xml:space="preserve"> Total Operaciones de Capital</t>
  </si>
  <si>
    <t xml:space="preserve"> Total Operaciones Financieras</t>
  </si>
  <si>
    <t xml:space="preserve">% var. </t>
  </si>
  <si>
    <t>Cuadro 1.8.2-12</t>
  </si>
  <si>
    <t>Obligaciones reconocidas netas (millones de euros)</t>
  </si>
  <si>
    <t>CES. Informe de Situación Económica y Social de Castilla y León en 2018</t>
  </si>
  <si>
    <t>Liquidación de los Presupuestos Consolidados de los ayuntamientos de Castilla y León, 2016-2017</t>
  </si>
  <si>
    <t>Fuente:  Ministerio de Hacienda.</t>
  </si>
  <si>
    <t>16-17</t>
  </si>
  <si>
    <t xml:space="preserve"> </t>
  </si>
  <si>
    <t>Liquidación de los Presupuestos Consolidados de los ayuntamientos de Castilla y León, 2009-2017.   Obligaciones reconocidas netas (millones de euros)</t>
  </si>
  <si>
    <t>Fuente: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</si>
</sst>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theme="1"/>
      <name val="Myriad Pro"/>
      <family val="2"/>
    </font>
    <font>
      <sz val="10"/>
      <color theme="0"/>
      <name val="Myriad Pro"/>
      <family val="2"/>
    </font>
    <font>
      <sz val="8"/>
      <name val="Univers"/>
      <family val="2"/>
    </font>
    <font>
      <sz val="9"/>
      <name val="Univers"/>
      <family val="2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42">
    <xf numFmtId="0" fontId="0" fillId="0" borderId="0" xfId="0"/>
    <xf numFmtId="0" fontId="4" fillId="2" borderId="0" xfId="1" applyFont="1"/>
    <xf numFmtId="0" fontId="5" fillId="0" borderId="0" xfId="0" applyFont="1"/>
    <xf numFmtId="0" fontId="6" fillId="3" borderId="0" xfId="2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 indent="1"/>
    </xf>
    <xf numFmtId="0" fontId="7" fillId="4" borderId="0" xfId="3" applyFont="1" applyAlignment="1">
      <alignment vertical="center"/>
    </xf>
    <xf numFmtId="164" fontId="7" fillId="4" borderId="0" xfId="3" applyNumberFormat="1" applyFont="1" applyAlignment="1">
      <alignment horizontal="right" vertical="center" indent="1"/>
    </xf>
    <xf numFmtId="4" fontId="7" fillId="0" borderId="0" xfId="0" applyNumberFormat="1" applyFont="1" applyAlignment="1">
      <alignment horizontal="right" vertical="center"/>
    </xf>
    <xf numFmtId="4" fontId="7" fillId="4" borderId="0" xfId="3" applyNumberFormat="1" applyFont="1" applyAlignment="1">
      <alignment horizontal="right" vertical="center"/>
    </xf>
    <xf numFmtId="0" fontId="1" fillId="0" borderId="0" xfId="0" applyFont="1"/>
    <xf numFmtId="164" fontId="7" fillId="0" borderId="0" xfId="0" applyNumberFormat="1" applyFont="1" applyAlignment="1">
      <alignment horizontal="right"/>
    </xf>
    <xf numFmtId="164" fontId="7" fillId="4" borderId="0" xfId="3" applyNumberFormat="1" applyFont="1" applyAlignment="1">
      <alignment horizontal="right"/>
    </xf>
    <xf numFmtId="0" fontId="4" fillId="2" borderId="0" xfId="1" applyFont="1" applyAlignment="1">
      <alignment vertical="center" wrapText="1"/>
    </xf>
    <xf numFmtId="0" fontId="4" fillId="2" borderId="1" xfId="1" applyFont="1" applyBorder="1" applyAlignment="1">
      <alignment vertical="center" wrapText="1"/>
    </xf>
    <xf numFmtId="0" fontId="5" fillId="5" borderId="0" xfId="0" applyFont="1" applyFill="1" applyAlignment="1">
      <alignment vertical="center"/>
    </xf>
    <xf numFmtId="4" fontId="5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 indent="1"/>
    </xf>
    <xf numFmtId="0" fontId="5" fillId="4" borderId="0" xfId="3" applyFont="1" applyAlignment="1">
      <alignment vertical="center"/>
    </xf>
    <xf numFmtId="4" fontId="5" fillId="4" borderId="0" xfId="3" applyNumberFormat="1" applyFont="1" applyAlignment="1">
      <alignment horizontal="right" vertical="center"/>
    </xf>
    <xf numFmtId="164" fontId="5" fillId="4" borderId="0" xfId="3" applyNumberFormat="1" applyFont="1" applyAlignment="1">
      <alignment horizontal="right" vertical="center" indent="1"/>
    </xf>
    <xf numFmtId="0" fontId="5" fillId="6" borderId="0" xfId="0" applyFont="1" applyFill="1" applyAlignment="1">
      <alignment vertical="center"/>
    </xf>
    <xf numFmtId="4" fontId="5" fillId="6" borderId="0" xfId="0" applyNumberFormat="1" applyFont="1" applyFill="1" applyAlignment="1">
      <alignment horizontal="right" vertical="center"/>
    </xf>
    <xf numFmtId="164" fontId="5" fillId="6" borderId="0" xfId="0" applyNumberFormat="1" applyFont="1" applyFill="1" applyAlignment="1">
      <alignment horizontal="right" vertical="center" indent="1"/>
    </xf>
    <xf numFmtId="0" fontId="5" fillId="0" borderId="0" xfId="0" applyFont="1"/>
    <xf numFmtId="0" fontId="4" fillId="2" borderId="0" xfId="1" applyFont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8" fillId="2" borderId="0" xfId="1" applyFont="1" applyAlignment="1">
      <alignment horizontal="center" vertical="center"/>
    </xf>
    <xf numFmtId="0" fontId="8" fillId="2" borderId="1" xfId="1" applyFont="1" applyBorder="1" applyAlignment="1">
      <alignment horizontal="center" vertical="center"/>
    </xf>
    <xf numFmtId="0" fontId="8" fillId="2" borderId="0" xfId="1" applyFont="1" applyAlignment="1">
      <alignment horizontal="right" vertical="center" indent="1"/>
    </xf>
    <xf numFmtId="0" fontId="8" fillId="2" borderId="1" xfId="1" applyFont="1" applyBorder="1" applyAlignment="1">
      <alignment horizontal="right" vertical="center" indent="1"/>
    </xf>
    <xf numFmtId="0" fontId="2" fillId="2" borderId="0" xfId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5" fillId="3" borderId="0" xfId="2" applyFont="1" applyAlignment="1">
      <alignment vertical="center"/>
    </xf>
    <xf numFmtId="4" fontId="5" fillId="3" borderId="0" xfId="2" applyNumberFormat="1" applyFont="1" applyAlignment="1">
      <alignment horizontal="right" vertical="center"/>
    </xf>
    <xf numFmtId="164" fontId="5" fillId="3" borderId="0" xfId="2" applyNumberFormat="1" applyFont="1" applyAlignment="1">
      <alignment horizontal="right" vertical="center" indent="1"/>
    </xf>
    <xf numFmtId="0" fontId="2" fillId="2" borderId="1" xfId="1" applyBorder="1" applyAlignment="1">
      <alignment horizontal="center" vertical="center" wrapText="1"/>
    </xf>
    <xf numFmtId="0" fontId="2" fillId="2" borderId="0" xfId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indent="2"/>
    </xf>
    <xf numFmtId="164" fontId="7" fillId="4" borderId="0" xfId="3" applyNumberFormat="1" applyFont="1" applyAlignment="1">
      <alignment horizontal="right" vertical="center" indent="2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00000000-0005-0000-0000-000004000000}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5D964-25B5-44C9-A9B4-8B00F15E9996}" name="Tabla152" displayName="Tabla152" ref="A9:F22" headerRowCount="0" totalsRowShown="0" headerRowDxfId="2" dataDxfId="1" headerRowBorderDxfId="59" tableBorderDxfId="58">
  <tableColumns count="6">
    <tableColumn id="1" xr3:uid="{57F22264-D772-45F0-A9BD-C6E647C4DDB0}" name="Columna1" headerRowDxfId="57" dataDxfId="8"/>
    <tableColumn id="12" xr3:uid="{1725ACB4-81AA-4A6E-BD2B-6F01CE8184FB}" name="Columna9" headerRowDxfId="56" dataDxfId="7" dataCellStyle="20% - Énfasis1"/>
    <tableColumn id="9" xr3:uid="{335335AE-2D40-412B-BFAA-8C9044C133B7}" name="Columna6" headerRowDxfId="55" dataDxfId="6" dataCellStyle="20% - Énfasis1"/>
    <tableColumn id="15" xr3:uid="{F577BC29-F397-4A50-9D1B-875F5DCD72BD}" name="Columna15" headerRowDxfId="54" dataDxfId="5" dataCellStyle="20% - Énfasis1"/>
    <tableColumn id="6" xr3:uid="{A6E83675-228C-4D5A-A0A7-AB1FCA85A056}" name="Columna12" headerRowDxfId="53" dataDxfId="4" dataCellStyle="20% - Énfasis1">
      <calculatedColumnFormula>D9*100/$D$22</calculatedColumnFormula>
    </tableColumn>
    <tableColumn id="18" xr3:uid="{A1C8EC40-3314-4445-8437-5509636AD350}" name="Columna18" headerRowDxfId="52" dataDxfId="3" dataCellStyle="20% - Énfasis1">
      <calculatedColumnFormula>(Tabla152[[#This Row],[Columna15]]*100/Tabla152[[#This Row],[Columna9]])-100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a15" displayName="Tabla15" ref="A8:T21" headerRowCount="0" totalsRowShown="0" headerRowDxfId="51" dataDxfId="49" headerRowBorderDxfId="50" tableBorderDxfId="48">
  <tableColumns count="20">
    <tableColumn id="1" xr3:uid="{00000000-0010-0000-0000-000001000000}" name="Columna1" headerRowDxfId="47" dataDxfId="46"/>
    <tableColumn id="4" xr3:uid="{00000000-0010-0000-0000-000004000000}" name="Columna4" headerRowDxfId="45" dataDxfId="44" dataCellStyle="20% - Énfasis1"/>
    <tableColumn id="5" xr3:uid="{00000000-0010-0000-0000-000005000000}" name="Columna5" headerRowDxfId="43" dataDxfId="42" dataCellStyle="20% - Énfasis1"/>
    <tableColumn id="7" xr3:uid="{00000000-0010-0000-0000-000007000000}" name="Columna7" headerRowDxfId="41" dataDxfId="40" dataCellStyle="20% - Énfasis1"/>
    <tableColumn id="8" xr3:uid="{00000000-0010-0000-0000-000008000000}" name="Columna8" headerRowDxfId="39" dataDxfId="38" dataCellStyle="20% - Énfasis1"/>
    <tableColumn id="10" xr3:uid="{00000000-0010-0000-0000-00000A000000}" name="Columna10" headerRowDxfId="37" dataDxfId="36" dataCellStyle="20% - Énfasis1"/>
    <tableColumn id="11" xr3:uid="{00000000-0010-0000-0000-00000B000000}" name="Columna11" headerRowDxfId="35" dataDxfId="34" dataCellStyle="20% - Énfasis1"/>
    <tableColumn id="13" xr3:uid="{00000000-0010-0000-0000-00000D000000}" name="Columna13" headerRowDxfId="33" dataDxfId="32" dataCellStyle="20% - Énfasis1"/>
    <tableColumn id="14" xr3:uid="{00000000-0010-0000-0000-00000E000000}" name="Columna14" headerRowDxfId="31" dataDxfId="30" dataCellStyle="20% - Énfasis1"/>
    <tableColumn id="3" xr3:uid="{00000000-0010-0000-0000-000003000000}" name="Columna3" headerRowDxfId="29" dataDxfId="28" dataCellStyle="20% - Énfasis1"/>
    <tableColumn id="2" xr3:uid="{00000000-0010-0000-0000-000002000000}" name="Columna2" headerRowDxfId="27" dataDxfId="26" dataCellStyle="20% - Énfasis1"/>
    <tableColumn id="16" xr3:uid="{00000000-0010-0000-0000-000010000000}" name="Columna16" headerRowDxfId="25" dataDxfId="24" dataCellStyle="20% - Énfasis1"/>
    <tableColumn id="17" xr3:uid="{00000000-0010-0000-0000-000011000000}" name="Columna17" headerRowDxfId="23" dataDxfId="22" dataCellStyle="20% - Énfasis1"/>
    <tableColumn id="12" xr3:uid="{00000000-0010-0000-0000-00000C000000}" name="Columna9" headerRowDxfId="21" dataDxfId="20" dataCellStyle="20% - Énfasis1"/>
    <tableColumn id="9" xr3:uid="{00000000-0010-0000-0000-000009000000}" name="Columna6" headerRowDxfId="19" dataDxfId="18" dataCellStyle="20% - Énfasis1"/>
    <tableColumn id="15" xr3:uid="{00000000-0010-0000-0000-00000F000000}" name="Columna15" headerRowDxfId="17" dataDxfId="16" dataCellStyle="20% - Énfasis1"/>
    <tableColumn id="6" xr3:uid="{00000000-0010-0000-0000-000006000000}" name="Columna12" headerRowDxfId="15" dataDxfId="14" dataCellStyle="20% - Énfasis1"/>
    <tableColumn id="18" xr3:uid="{00000000-0010-0000-0000-000012000000}" name="Columna18" headerRowDxfId="13" dataDxfId="12" dataCellStyle="20% - Énfasis1"/>
    <tableColumn id="19" xr3:uid="{E0B79743-3DDA-43B7-BE26-36F26E6F86E3}" name="Columna19" headerRowDxfId="11" dataDxfId="10"/>
    <tableColumn id="20" xr3:uid="{F890C7D2-71C1-4AC8-9899-AD9C24E77BF1}" name="Columna20" headerRowDxfId="9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E055-C318-4161-88EE-826B88752D5C}">
  <sheetPr>
    <pageSetUpPr fitToPage="1"/>
  </sheetPr>
  <dimension ref="A1:K32"/>
  <sheetViews>
    <sheetView tabSelected="1" workbookViewId="0">
      <selection activeCell="J16" sqref="J16"/>
    </sheetView>
  </sheetViews>
  <sheetFormatPr baseColWidth="10" defaultRowHeight="15" x14ac:dyDescent="0.25"/>
  <cols>
    <col min="1" max="1" width="34.85546875" style="10" customWidth="1"/>
    <col min="2" max="2" width="11.5703125" style="10" customWidth="1"/>
    <col min="3" max="3" width="8.42578125" style="10" customWidth="1"/>
    <col min="4" max="4" width="11.5703125" style="10" customWidth="1"/>
    <col min="5" max="5" width="8.42578125" style="10" customWidth="1"/>
    <col min="6" max="6" width="8.5703125" style="10" customWidth="1"/>
    <col min="7" max="7" width="13.42578125" style="10" customWidth="1"/>
    <col min="8" max="16384" width="11.42578125" style="10"/>
  </cols>
  <sheetData>
    <row r="1" spans="1:11" x14ac:dyDescent="0.25">
      <c r="A1" s="1" t="s">
        <v>18</v>
      </c>
      <c r="B1" s="1"/>
      <c r="C1" s="1"/>
      <c r="D1" s="1"/>
      <c r="E1" s="1"/>
      <c r="F1" s="1"/>
      <c r="G1" s="1"/>
      <c r="H1" s="24"/>
      <c r="I1" s="2"/>
      <c r="J1" s="2"/>
      <c r="K1" s="2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"/>
      <c r="J2" s="2"/>
      <c r="K2" s="2"/>
    </row>
    <row r="3" spans="1:11" x14ac:dyDescent="0.25">
      <c r="A3" s="3" t="s">
        <v>16</v>
      </c>
      <c r="B3" s="3"/>
      <c r="C3" s="3"/>
      <c r="D3" s="3"/>
      <c r="E3" s="3"/>
      <c r="F3" s="3"/>
      <c r="G3" s="3"/>
      <c r="H3" s="24"/>
      <c r="I3" s="2"/>
      <c r="J3" s="2"/>
      <c r="K3" s="2"/>
    </row>
    <row r="4" spans="1:11" ht="15.75" customHeight="1" x14ac:dyDescent="0.25">
      <c r="A4" s="3" t="s">
        <v>19</v>
      </c>
      <c r="B4" s="3"/>
      <c r="C4" s="3"/>
      <c r="D4" s="3"/>
      <c r="E4" s="3"/>
      <c r="F4" s="3"/>
      <c r="G4" s="3"/>
      <c r="H4" s="24"/>
      <c r="I4" s="2"/>
      <c r="J4" s="2"/>
      <c r="K4" s="2"/>
    </row>
    <row r="5" spans="1:11" ht="15.75" customHeight="1" x14ac:dyDescent="0.25">
      <c r="A5" s="3" t="s">
        <v>17</v>
      </c>
      <c r="B5" s="3"/>
      <c r="C5" s="3"/>
      <c r="D5" s="3"/>
      <c r="E5" s="3"/>
      <c r="F5" s="3"/>
      <c r="G5" s="3"/>
      <c r="H5" s="24"/>
      <c r="I5" s="2"/>
      <c r="J5" s="2"/>
      <c r="K5" s="2"/>
    </row>
    <row r="6" spans="1:11" x14ac:dyDescent="0.25">
      <c r="A6" s="24"/>
      <c r="B6" s="24"/>
      <c r="C6" s="24"/>
      <c r="D6" s="24"/>
      <c r="E6" s="24"/>
      <c r="F6" s="24"/>
      <c r="G6" s="24"/>
      <c r="H6" s="24"/>
      <c r="I6" s="2"/>
      <c r="J6" s="2"/>
      <c r="K6" s="2"/>
    </row>
    <row r="7" spans="1:11" ht="15" customHeight="1" x14ac:dyDescent="0.25">
      <c r="A7" s="27"/>
      <c r="B7" s="25">
        <v>2016</v>
      </c>
      <c r="C7" s="25" t="s">
        <v>0</v>
      </c>
      <c r="D7" s="25">
        <v>2017</v>
      </c>
      <c r="E7" s="25" t="s">
        <v>0</v>
      </c>
      <c r="F7" s="13" t="s">
        <v>15</v>
      </c>
      <c r="G7" s="24"/>
      <c r="H7" s="24"/>
      <c r="I7" s="2"/>
      <c r="J7" s="2"/>
      <c r="K7" s="2"/>
    </row>
    <row r="8" spans="1:11" ht="15.75" thickBot="1" x14ac:dyDescent="0.3">
      <c r="A8" s="27"/>
      <c r="B8" s="26"/>
      <c r="C8" s="26"/>
      <c r="D8" s="26"/>
      <c r="E8" s="26"/>
      <c r="F8" s="14" t="s">
        <v>21</v>
      </c>
      <c r="G8" s="24"/>
      <c r="H8" s="24"/>
      <c r="I8" s="2"/>
      <c r="J8" s="2"/>
      <c r="K8" s="2"/>
    </row>
    <row r="9" spans="1:11" x14ac:dyDescent="0.25">
      <c r="A9" s="21" t="s">
        <v>3</v>
      </c>
      <c r="B9" s="22">
        <v>779.95811365999998</v>
      </c>
      <c r="C9" s="23">
        <v>35.602847272103787</v>
      </c>
      <c r="D9" s="22">
        <v>776.79499999999996</v>
      </c>
      <c r="E9" s="23">
        <f t="shared" ref="E9:E22" si="0">D9*100/$D$22</f>
        <v>34.320328961233422</v>
      </c>
      <c r="F9" s="23">
        <f>(Tabla152[[#This Row],[Columna15]]*100/Tabla152[[#This Row],[Columna9]])-100</f>
        <v>-0.40554917047492722</v>
      </c>
      <c r="G9" s="24"/>
      <c r="H9" s="24"/>
      <c r="I9" s="2"/>
      <c r="J9" s="2"/>
      <c r="K9" s="2"/>
    </row>
    <row r="10" spans="1:11" x14ac:dyDescent="0.25">
      <c r="A10" s="15" t="s">
        <v>10</v>
      </c>
      <c r="B10" s="16">
        <v>762.28623851000009</v>
      </c>
      <c r="C10" s="17">
        <v>34.796176938199935</v>
      </c>
      <c r="D10" s="16">
        <v>776.40700000000004</v>
      </c>
      <c r="E10" s="17">
        <f t="shared" si="0"/>
        <v>34.303186359083618</v>
      </c>
      <c r="F10" s="17">
        <f>(Tabla152[[#This Row],[Columna15]]*100/Tabla152[[#This Row],[Columna9]])-100</f>
        <v>1.8524224597837389</v>
      </c>
      <c r="G10" s="24"/>
      <c r="H10" s="24"/>
      <c r="I10" s="2"/>
      <c r="J10" s="2"/>
      <c r="K10" s="2"/>
    </row>
    <row r="11" spans="1:11" x14ac:dyDescent="0.25">
      <c r="A11" s="21" t="s">
        <v>4</v>
      </c>
      <c r="B11" s="22">
        <v>28.524192210000002</v>
      </c>
      <c r="C11" s="23">
        <v>1.3020474318130613</v>
      </c>
      <c r="D11" s="22">
        <v>16.108000000000001</v>
      </c>
      <c r="E11" s="23">
        <f t="shared" si="0"/>
        <v>0.71168308100277156</v>
      </c>
      <c r="F11" s="23">
        <f>(Tabla152[[#This Row],[Columna15]]*100/Tabla152[[#This Row],[Columna9]])-100</f>
        <v>-43.528637440772599</v>
      </c>
      <c r="G11" s="24"/>
      <c r="H11" s="24"/>
      <c r="I11" s="2"/>
      <c r="J11" s="2"/>
      <c r="K11" s="2"/>
    </row>
    <row r="12" spans="1:11" x14ac:dyDescent="0.25">
      <c r="A12" s="15" t="s">
        <v>5</v>
      </c>
      <c r="B12" s="16">
        <v>156.01928694</v>
      </c>
      <c r="C12" s="17">
        <v>7.121832246043895</v>
      </c>
      <c r="D12" s="16">
        <v>155.22999999999999</v>
      </c>
      <c r="E12" s="17">
        <f t="shared" si="0"/>
        <v>6.858366318851516</v>
      </c>
      <c r="F12" s="17">
        <f>(Tabla152[[#This Row],[Columna15]]*100/Tabla152[[#This Row],[Columna9]])-100</f>
        <v>-0.5058906212688612</v>
      </c>
      <c r="G12" s="24"/>
      <c r="H12" s="24"/>
      <c r="I12" s="2"/>
      <c r="J12" s="2"/>
      <c r="K12" s="2"/>
    </row>
    <row r="13" spans="1:11" x14ac:dyDescent="0.25">
      <c r="A13" s="21" t="s">
        <v>6</v>
      </c>
      <c r="B13" s="22">
        <v>0</v>
      </c>
      <c r="C13" s="23">
        <v>0</v>
      </c>
      <c r="D13" s="22">
        <v>0</v>
      </c>
      <c r="E13" s="23">
        <f t="shared" si="0"/>
        <v>0</v>
      </c>
      <c r="F13" s="23" t="s">
        <v>22</v>
      </c>
      <c r="G13" s="24"/>
      <c r="H13" s="24"/>
      <c r="I13" s="2"/>
      <c r="J13" s="2"/>
      <c r="K13" s="2"/>
    </row>
    <row r="14" spans="1:11" ht="17.25" customHeight="1" x14ac:dyDescent="0.25">
      <c r="A14" s="18" t="s">
        <v>11</v>
      </c>
      <c r="B14" s="19">
        <v>1726.7878313200001</v>
      </c>
      <c r="C14" s="20">
        <v>78.822903888160695</v>
      </c>
      <c r="D14" s="19">
        <f>D9+D10+D11+D12+D13</f>
        <v>1724.54</v>
      </c>
      <c r="E14" s="20">
        <f t="shared" si="0"/>
        <v>76.193564720171324</v>
      </c>
      <c r="F14" s="20">
        <f>(Tabla152[[#This Row],[Columna15]]*100/Tabla152[[#This Row],[Columna9]])-100</f>
        <v>-0.13017414642548886</v>
      </c>
      <c r="G14" s="24"/>
      <c r="H14" s="24"/>
      <c r="I14" s="2"/>
      <c r="J14" s="2"/>
      <c r="K14" s="2"/>
    </row>
    <row r="15" spans="1:11" x14ac:dyDescent="0.25">
      <c r="A15" s="21" t="s">
        <v>7</v>
      </c>
      <c r="B15" s="22">
        <v>280.78162022999999</v>
      </c>
      <c r="C15" s="23">
        <v>12.816874351050439</v>
      </c>
      <c r="D15" s="22">
        <v>345.92099999999999</v>
      </c>
      <c r="E15" s="23">
        <f t="shared" si="0"/>
        <v>15.283469273873836</v>
      </c>
      <c r="F15" s="23">
        <f>(Tabla152[[#This Row],[Columna15]]*100/Tabla152[[#This Row],[Columna9]])-100</f>
        <v>23.199303329271203</v>
      </c>
      <c r="G15" s="24"/>
      <c r="H15" s="24"/>
      <c r="I15" s="2"/>
      <c r="J15" s="2"/>
      <c r="K15" s="2"/>
    </row>
    <row r="16" spans="1:11" x14ac:dyDescent="0.25">
      <c r="A16" s="15" t="s">
        <v>12</v>
      </c>
      <c r="B16" s="16">
        <v>30.392479989999998</v>
      </c>
      <c r="C16" s="17">
        <v>1.3873294018659732</v>
      </c>
      <c r="D16" s="16">
        <v>33.359000000000002</v>
      </c>
      <c r="E16" s="17">
        <f t="shared" si="0"/>
        <v>1.4738661472045853</v>
      </c>
      <c r="F16" s="17">
        <f>(Tabla152[[#This Row],[Columna15]]*100/Tabla152[[#This Row],[Columna9]])-100</f>
        <v>9.7607039997264877</v>
      </c>
      <c r="G16" s="24"/>
      <c r="H16" s="24"/>
      <c r="I16" s="2"/>
      <c r="J16" s="2"/>
      <c r="K16" s="2"/>
    </row>
    <row r="17" spans="1:11" x14ac:dyDescent="0.25">
      <c r="A17" s="18" t="s">
        <v>13</v>
      </c>
      <c r="B17" s="19">
        <v>311.17410022000001</v>
      </c>
      <c r="C17" s="20">
        <v>14.204203752916413</v>
      </c>
      <c r="D17" s="19">
        <f>D15+D16</f>
        <v>379.28</v>
      </c>
      <c r="E17" s="20">
        <f t="shared" si="0"/>
        <v>16.757335421078423</v>
      </c>
      <c r="F17" s="20">
        <f>(Tabla152[[#This Row],[Columna15]]*100/Tabla152[[#This Row],[Columna9]])-100</f>
        <v>21.886750771304278</v>
      </c>
      <c r="G17" s="24"/>
      <c r="H17" s="24"/>
      <c r="I17" s="2"/>
      <c r="J17" s="2"/>
      <c r="K17" s="2"/>
    </row>
    <row r="18" spans="1:11" x14ac:dyDescent="0.25">
      <c r="A18" s="18" t="s">
        <v>8</v>
      </c>
      <c r="B18" s="19">
        <v>2037.9619315400003</v>
      </c>
      <c r="C18" s="20">
        <v>93.027107641077095</v>
      </c>
      <c r="D18" s="19">
        <f>D14+D17</f>
        <v>2103.8199999999997</v>
      </c>
      <c r="E18" s="20">
        <f t="shared" si="0"/>
        <v>92.950900141249733</v>
      </c>
      <c r="F18" s="20">
        <f>(Tabla152[[#This Row],[Columna15]]*100/Tabla152[[#This Row],[Columna9]])-100</f>
        <v>3.2315651946566675</v>
      </c>
      <c r="G18" s="24"/>
      <c r="H18" s="24"/>
      <c r="I18" s="2"/>
      <c r="J18" s="2"/>
      <c r="K18" s="2"/>
    </row>
    <row r="19" spans="1:11" x14ac:dyDescent="0.25">
      <c r="A19" s="21" t="s">
        <v>1</v>
      </c>
      <c r="B19" s="22">
        <v>2.75645959</v>
      </c>
      <c r="C19" s="23">
        <v>0.12582446169317774</v>
      </c>
      <c r="D19" s="22">
        <v>7.8239999999999998</v>
      </c>
      <c r="E19" s="23">
        <f t="shared" si="0"/>
        <v>0.34567968871155236</v>
      </c>
      <c r="F19" s="23">
        <f>(Tabla152[[#This Row],[Columna15]]*100/Tabla152[[#This Row],[Columna9]])-100</f>
        <v>183.84236171588498</v>
      </c>
      <c r="G19" s="24"/>
      <c r="H19" s="24"/>
      <c r="I19" s="2"/>
      <c r="J19" s="2"/>
      <c r="K19" s="2"/>
    </row>
    <row r="20" spans="1:11" ht="17.25" customHeight="1" x14ac:dyDescent="0.25">
      <c r="A20" s="15" t="s">
        <v>2</v>
      </c>
      <c r="B20" s="16">
        <v>149.99997389000001</v>
      </c>
      <c r="C20" s="17">
        <v>6.8470678972297101</v>
      </c>
      <c r="D20" s="16">
        <v>151.72300000000001</v>
      </c>
      <c r="E20" s="17">
        <f t="shared" si="0"/>
        <v>6.7034201700387088</v>
      </c>
      <c r="F20" s="17">
        <f>(Tabla152[[#This Row],[Columna15]]*100/Tabla152[[#This Row],[Columna9]])-100</f>
        <v>1.1486842732809777</v>
      </c>
      <c r="G20" s="24"/>
      <c r="H20" s="24"/>
      <c r="I20" s="2"/>
      <c r="J20" s="2"/>
      <c r="K20" s="2"/>
    </row>
    <row r="21" spans="1:11" ht="18" customHeight="1" x14ac:dyDescent="0.25">
      <c r="A21" s="18" t="s">
        <v>14</v>
      </c>
      <c r="B21" s="19">
        <v>152.75643348</v>
      </c>
      <c r="C21" s="20">
        <v>6.9728923589228859</v>
      </c>
      <c r="D21" s="19">
        <f>D19+D20</f>
        <v>159.54700000000003</v>
      </c>
      <c r="E21" s="20">
        <f t="shared" si="0"/>
        <v>7.049099858750262</v>
      </c>
      <c r="F21" s="20">
        <f>(Tabla152[[#This Row],[Columna15]]*100/Tabla152[[#This Row],[Columna9]])-100</f>
        <v>4.4453555017629469</v>
      </c>
      <c r="G21" s="24"/>
      <c r="H21" s="24"/>
      <c r="I21" s="2"/>
      <c r="J21" s="2"/>
      <c r="K21" s="2"/>
    </row>
    <row r="22" spans="1:11" ht="17.25" customHeight="1" x14ac:dyDescent="0.25">
      <c r="A22" s="35" t="s">
        <v>9</v>
      </c>
      <c r="B22" s="36">
        <v>2190.7183650200004</v>
      </c>
      <c r="C22" s="37">
        <v>100</v>
      </c>
      <c r="D22" s="36">
        <f>D18+D21</f>
        <v>2263.3669999999997</v>
      </c>
      <c r="E22" s="37">
        <f t="shared" si="0"/>
        <v>100</v>
      </c>
      <c r="F22" s="37">
        <f>(Tabla152[[#This Row],[Columna15]]*100/Tabla152[[#This Row],[Columna9]])-100</f>
        <v>3.3162014862342204</v>
      </c>
      <c r="G22" s="24"/>
      <c r="H22" s="24"/>
      <c r="I22" s="2"/>
      <c r="J22" s="2"/>
      <c r="K22" s="2"/>
    </row>
    <row r="23" spans="1:11" ht="22.5" customHeight="1" x14ac:dyDescent="0.25">
      <c r="A23" s="24" t="s">
        <v>20</v>
      </c>
      <c r="B23" s="24"/>
      <c r="C23" s="24"/>
      <c r="D23" s="24"/>
      <c r="E23" s="24"/>
      <c r="F23" s="24"/>
      <c r="G23" s="24"/>
      <c r="H23" s="24"/>
      <c r="I23" s="2"/>
      <c r="J23" s="2"/>
      <c r="K23" s="2"/>
    </row>
    <row r="24" spans="1:11" x14ac:dyDescent="0.25">
      <c r="A24" s="24"/>
      <c r="B24" s="24"/>
      <c r="C24" s="24"/>
      <c r="D24" s="24"/>
      <c r="E24" s="24"/>
      <c r="F24" s="24"/>
      <c r="G24" s="24"/>
      <c r="H24" s="24"/>
      <c r="I24" s="2"/>
      <c r="J24" s="2"/>
      <c r="K24" s="2"/>
    </row>
    <row r="25" spans="1:11" x14ac:dyDescent="0.25">
      <c r="A25" s="24"/>
      <c r="B25" s="24"/>
      <c r="C25" s="24"/>
      <c r="D25" s="24"/>
      <c r="E25" s="24"/>
      <c r="F25" s="24"/>
      <c r="G25" s="24"/>
      <c r="H25" s="24"/>
      <c r="I25" s="2"/>
      <c r="J25" s="2"/>
      <c r="K25" s="2"/>
    </row>
    <row r="26" spans="1:11" x14ac:dyDescent="0.25">
      <c r="A26" s="24"/>
      <c r="B26" s="24"/>
      <c r="C26" s="24"/>
      <c r="D26" s="24"/>
      <c r="E26" s="24"/>
      <c r="F26" s="24"/>
      <c r="G26" s="24"/>
      <c r="H26" s="24"/>
      <c r="I26" s="2"/>
      <c r="J26" s="2"/>
      <c r="K26" s="2"/>
    </row>
    <row r="27" spans="1:11" x14ac:dyDescent="0.25">
      <c r="A27" s="24"/>
      <c r="B27" s="24"/>
      <c r="C27" s="24"/>
      <c r="D27" s="24"/>
      <c r="E27" s="24"/>
      <c r="F27" s="24"/>
      <c r="G27" s="24"/>
      <c r="H27" s="24"/>
      <c r="I27" s="2"/>
      <c r="J27" s="2"/>
      <c r="K27" s="2"/>
    </row>
    <row r="28" spans="1:11" x14ac:dyDescent="0.25">
      <c r="A28" s="24"/>
      <c r="B28" s="24"/>
      <c r="C28" s="24"/>
      <c r="D28" s="24"/>
      <c r="E28" s="24"/>
      <c r="F28" s="24"/>
      <c r="G28" s="24"/>
      <c r="H28" s="24"/>
      <c r="I28" s="2"/>
      <c r="J28" s="2"/>
      <c r="K28" s="2"/>
    </row>
    <row r="29" spans="1:11" x14ac:dyDescent="0.25">
      <c r="A29" s="24"/>
      <c r="B29" s="24"/>
      <c r="C29" s="24"/>
      <c r="D29" s="24"/>
      <c r="E29" s="24"/>
      <c r="F29" s="24"/>
      <c r="G29" s="24"/>
      <c r="H29" s="24"/>
    </row>
    <row r="30" spans="1:11" x14ac:dyDescent="0.25">
      <c r="A30" s="24"/>
      <c r="B30" s="24"/>
      <c r="C30" s="24"/>
      <c r="D30" s="24"/>
      <c r="E30" s="24"/>
      <c r="F30" s="24"/>
      <c r="G30" s="24"/>
      <c r="H30" s="24"/>
    </row>
    <row r="31" spans="1:11" x14ac:dyDescent="0.25">
      <c r="A31" s="24"/>
      <c r="B31" s="24"/>
      <c r="C31" s="24"/>
      <c r="D31" s="24"/>
      <c r="E31" s="24"/>
      <c r="F31" s="24"/>
      <c r="G31" s="24"/>
      <c r="H31" s="24"/>
    </row>
    <row r="32" spans="1:11" x14ac:dyDescent="0.25">
      <c r="A32" s="24"/>
      <c r="B32" s="24"/>
      <c r="C32" s="24"/>
      <c r="D32" s="24"/>
      <c r="E32" s="24"/>
      <c r="F32" s="24"/>
      <c r="G32" s="24"/>
      <c r="H32" s="24"/>
    </row>
  </sheetData>
  <mergeCells count="5">
    <mergeCell ref="B7:B8"/>
    <mergeCell ref="C7:C8"/>
    <mergeCell ref="D7:D8"/>
    <mergeCell ref="E7:E8"/>
    <mergeCell ref="A7:A8"/>
  </mergeCells>
  <pageMargins left="0.27559055118110237" right="0.23622047244094491" top="0.74803149606299213" bottom="0.74803149606299213" header="0.31496062992125984" footer="0.31496062992125984"/>
  <pageSetup paperSize="9" scale="82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workbookViewId="0">
      <selection activeCell="E33" sqref="E33"/>
    </sheetView>
  </sheetViews>
  <sheetFormatPr baseColWidth="10" defaultRowHeight="15" x14ac:dyDescent="0.25"/>
  <cols>
    <col min="1" max="1" width="34.85546875" customWidth="1"/>
    <col min="2" max="2" width="11.5703125" customWidth="1"/>
    <col min="3" max="3" width="8.42578125" customWidth="1"/>
    <col min="4" max="4" width="11.5703125" customWidth="1"/>
    <col min="5" max="5" width="8.42578125" customWidth="1"/>
    <col min="6" max="6" width="11.5703125" customWidth="1"/>
    <col min="7" max="7" width="8.42578125" customWidth="1"/>
    <col min="8" max="8" width="11.5703125" customWidth="1"/>
    <col min="9" max="9" width="8.42578125" customWidth="1"/>
    <col min="10" max="10" width="11.5703125" customWidth="1"/>
    <col min="11" max="11" width="8.42578125" customWidth="1"/>
    <col min="12" max="12" width="11.5703125" customWidth="1"/>
    <col min="13" max="13" width="8.42578125" customWidth="1"/>
    <col min="14" max="14" width="11.5703125" customWidth="1"/>
    <col min="15" max="15" width="8.42578125" customWidth="1"/>
    <col min="16" max="16" width="11.5703125" customWidth="1"/>
    <col min="17" max="17" width="8.42578125" customWidth="1"/>
    <col min="18" max="18" width="8.5703125" customWidth="1"/>
    <col min="19" max="19" width="8" customWidth="1"/>
    <col min="20" max="20" width="10.7109375" customWidth="1"/>
  </cols>
  <sheetData>
    <row r="1" spans="1:20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x14ac:dyDescent="0.2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 x14ac:dyDescent="0.25">
      <c r="A4" s="3" t="s">
        <v>23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5" customHeight="1" x14ac:dyDescent="0.25">
      <c r="A6" s="28"/>
      <c r="B6" s="29">
        <v>2009</v>
      </c>
      <c r="C6" s="29" t="s">
        <v>0</v>
      </c>
      <c r="D6" s="29">
        <v>2010</v>
      </c>
      <c r="E6" s="29" t="s">
        <v>0</v>
      </c>
      <c r="F6" s="29">
        <v>2011</v>
      </c>
      <c r="G6" s="29" t="s">
        <v>0</v>
      </c>
      <c r="H6" s="29">
        <v>2012</v>
      </c>
      <c r="I6" s="29" t="s">
        <v>0</v>
      </c>
      <c r="J6" s="29">
        <v>2013</v>
      </c>
      <c r="K6" s="29" t="s">
        <v>0</v>
      </c>
      <c r="L6" s="29">
        <v>2014</v>
      </c>
      <c r="M6" s="31" t="s">
        <v>0</v>
      </c>
      <c r="N6" s="29">
        <v>2015</v>
      </c>
      <c r="O6" s="31" t="s">
        <v>0</v>
      </c>
      <c r="P6" s="29">
        <v>2016</v>
      </c>
      <c r="Q6" s="29" t="s">
        <v>0</v>
      </c>
      <c r="R6" s="33">
        <v>2017</v>
      </c>
      <c r="S6" s="33" t="s">
        <v>0</v>
      </c>
      <c r="T6" s="39" t="s">
        <v>15</v>
      </c>
    </row>
    <row r="7" spans="1:20" ht="15.75" thickBot="1" x14ac:dyDescent="0.3">
      <c r="A7" s="28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2"/>
      <c r="N7" s="30"/>
      <c r="O7" s="32"/>
      <c r="P7" s="30"/>
      <c r="Q7" s="30"/>
      <c r="R7" s="34"/>
      <c r="S7" s="34"/>
      <c r="T7" s="38" t="s">
        <v>21</v>
      </c>
    </row>
    <row r="8" spans="1:20" x14ac:dyDescent="0.25">
      <c r="A8" s="4" t="s">
        <v>3</v>
      </c>
      <c r="B8" s="8">
        <v>832.63967000000002</v>
      </c>
      <c r="C8" s="5">
        <v>27.63310592364035</v>
      </c>
      <c r="D8" s="8">
        <v>809.19499158000008</v>
      </c>
      <c r="E8" s="5">
        <v>29.313648008372873</v>
      </c>
      <c r="F8" s="8">
        <v>800.86674890999996</v>
      </c>
      <c r="G8" s="5">
        <v>32.696229457123259</v>
      </c>
      <c r="H8" s="8">
        <v>690.20529090000002</v>
      </c>
      <c r="I8" s="5">
        <v>31.369082707573661</v>
      </c>
      <c r="J8" s="8">
        <v>728.31746559999999</v>
      </c>
      <c r="K8" s="5">
        <v>35.234105027438353</v>
      </c>
      <c r="L8" s="8">
        <v>752.70510299</v>
      </c>
      <c r="M8" s="5">
        <v>33.545301081801639</v>
      </c>
      <c r="N8" s="8">
        <v>776.27542671000003</v>
      </c>
      <c r="O8" s="5">
        <v>34.954540633530783</v>
      </c>
      <c r="P8" s="8">
        <v>779.95811365999998</v>
      </c>
      <c r="Q8" s="5">
        <v>35.602847272103787</v>
      </c>
      <c r="R8" s="8">
        <v>776.8</v>
      </c>
      <c r="S8" s="11">
        <v>34.299999999999997</v>
      </c>
      <c r="T8" s="40">
        <v>-0.4</v>
      </c>
    </row>
    <row r="9" spans="1:20" x14ac:dyDescent="0.25">
      <c r="A9" s="4" t="s">
        <v>10</v>
      </c>
      <c r="B9" s="8">
        <v>829.44177000000002</v>
      </c>
      <c r="C9" s="5">
        <v>27.52697609027172</v>
      </c>
      <c r="D9" s="8">
        <v>802.09734767000009</v>
      </c>
      <c r="E9" s="5">
        <v>29.056530950764465</v>
      </c>
      <c r="F9" s="8">
        <v>800.47017642000003</v>
      </c>
      <c r="G9" s="5">
        <v>32.680038967073486</v>
      </c>
      <c r="H9" s="8">
        <v>876.00907319999999</v>
      </c>
      <c r="I9" s="5">
        <v>39.813663314524071</v>
      </c>
      <c r="J9" s="8">
        <v>750.27365497999995</v>
      </c>
      <c r="K9" s="5">
        <v>36.296288373515246</v>
      </c>
      <c r="L9" s="8">
        <v>769.45620768000003</v>
      </c>
      <c r="M9" s="5">
        <v>34.291836276058582</v>
      </c>
      <c r="N9" s="8">
        <v>756.44812368999999</v>
      </c>
      <c r="O9" s="5">
        <v>34.061746342716745</v>
      </c>
      <c r="P9" s="8">
        <v>762.28623851000009</v>
      </c>
      <c r="Q9" s="5">
        <v>34.796176938199935</v>
      </c>
      <c r="R9" s="8">
        <v>776.41</v>
      </c>
      <c r="S9" s="11">
        <v>34.299999999999997</v>
      </c>
      <c r="T9" s="40">
        <v>1.9</v>
      </c>
    </row>
    <row r="10" spans="1:20" x14ac:dyDescent="0.25">
      <c r="A10" s="4" t="s">
        <v>4</v>
      </c>
      <c r="B10" s="8">
        <v>36.811199999999999</v>
      </c>
      <c r="C10" s="5">
        <v>1.221666256636931</v>
      </c>
      <c r="D10" s="8">
        <v>26.152022110000001</v>
      </c>
      <c r="E10" s="5">
        <v>0.94737508118144953</v>
      </c>
      <c r="F10" s="8">
        <v>36.30743914</v>
      </c>
      <c r="G10" s="5">
        <v>1.4822894854077455</v>
      </c>
      <c r="H10" s="8">
        <v>43.322548269999999</v>
      </c>
      <c r="I10" s="5">
        <v>1.9689628835102315</v>
      </c>
      <c r="J10" s="8">
        <v>49.23658631</v>
      </c>
      <c r="K10" s="5">
        <v>2.3819380080497048</v>
      </c>
      <c r="L10" s="8">
        <v>41.169520149999997</v>
      </c>
      <c r="M10" s="5">
        <v>1.8347742606487909</v>
      </c>
      <c r="N10" s="8">
        <v>20.852924299999998</v>
      </c>
      <c r="O10" s="5">
        <v>0.93897650845592795</v>
      </c>
      <c r="P10" s="8">
        <v>28.524192210000002</v>
      </c>
      <c r="Q10" s="5">
        <v>1.3020474318130613</v>
      </c>
      <c r="R10" s="8">
        <v>16.11</v>
      </c>
      <c r="S10" s="11">
        <v>0.7</v>
      </c>
      <c r="T10" s="40">
        <v>-43.5</v>
      </c>
    </row>
    <row r="11" spans="1:20" x14ac:dyDescent="0.25">
      <c r="A11" s="4" t="s">
        <v>5</v>
      </c>
      <c r="B11" s="8">
        <v>145.13477</v>
      </c>
      <c r="C11" s="5">
        <v>4.8166387179380719</v>
      </c>
      <c r="D11" s="8">
        <v>134.40138216</v>
      </c>
      <c r="E11" s="5">
        <v>4.8687829873790598</v>
      </c>
      <c r="F11" s="8">
        <v>127.82495901</v>
      </c>
      <c r="G11" s="5">
        <v>5.2185887300560267</v>
      </c>
      <c r="H11" s="8">
        <v>122.28646191</v>
      </c>
      <c r="I11" s="5">
        <v>5.5577872094682688</v>
      </c>
      <c r="J11" s="8">
        <v>127.05824054</v>
      </c>
      <c r="K11" s="5">
        <v>6.1467472678275499</v>
      </c>
      <c r="L11" s="8">
        <v>137.62055715</v>
      </c>
      <c r="M11" s="5">
        <v>6.1332426288909749</v>
      </c>
      <c r="N11" s="8">
        <v>147.72896744000002</v>
      </c>
      <c r="O11" s="5">
        <v>6.6520181078205258</v>
      </c>
      <c r="P11" s="8">
        <v>156.01928694</v>
      </c>
      <c r="Q11" s="5">
        <v>7.121832246043895</v>
      </c>
      <c r="R11" s="8">
        <v>155.22999999999999</v>
      </c>
      <c r="S11" s="11">
        <v>6.9</v>
      </c>
      <c r="T11" s="40">
        <v>-0.5</v>
      </c>
    </row>
    <row r="12" spans="1:20" x14ac:dyDescent="0.25">
      <c r="A12" s="4" t="s">
        <v>6</v>
      </c>
      <c r="B12" s="8">
        <v>0</v>
      </c>
      <c r="C12" s="5"/>
      <c r="D12" s="8">
        <v>0</v>
      </c>
      <c r="E12" s="5"/>
      <c r="F12" s="8">
        <v>0</v>
      </c>
      <c r="G12" s="5"/>
      <c r="H12" s="8">
        <v>0</v>
      </c>
      <c r="I12" s="5"/>
      <c r="J12" s="8">
        <v>0</v>
      </c>
      <c r="K12" s="5">
        <v>0</v>
      </c>
      <c r="L12" s="8">
        <v>0</v>
      </c>
      <c r="M12" s="5">
        <v>0</v>
      </c>
      <c r="N12" s="8">
        <v>0</v>
      </c>
      <c r="O12" s="5">
        <v>0</v>
      </c>
      <c r="P12" s="8">
        <v>0</v>
      </c>
      <c r="Q12" s="5">
        <v>0</v>
      </c>
      <c r="R12" s="8">
        <v>0</v>
      </c>
      <c r="S12" s="11">
        <v>0</v>
      </c>
      <c r="T12" s="40">
        <v>0</v>
      </c>
    </row>
    <row r="13" spans="1:20" ht="17.25" customHeight="1" x14ac:dyDescent="0.25">
      <c r="A13" s="6" t="s">
        <v>11</v>
      </c>
      <c r="B13" s="9">
        <v>1844.0274099999999</v>
      </c>
      <c r="C13" s="7">
        <v>61.198386988487073</v>
      </c>
      <c r="D13" s="9">
        <v>1771.8457435200003</v>
      </c>
      <c r="E13" s="7">
        <v>64.18633702769786</v>
      </c>
      <c r="F13" s="9">
        <v>1765.46932348</v>
      </c>
      <c r="G13" s="7">
        <v>72.077146639660512</v>
      </c>
      <c r="H13" s="9">
        <v>1731.8233742799998</v>
      </c>
      <c r="I13" s="7">
        <v>78.709496115076234</v>
      </c>
      <c r="J13" s="9">
        <v>1654.8859474299998</v>
      </c>
      <c r="K13" s="7">
        <v>80.059078676830836</v>
      </c>
      <c r="L13" s="9">
        <v>1700.95138797</v>
      </c>
      <c r="M13" s="7">
        <v>75.805154247399983</v>
      </c>
      <c r="N13" s="9">
        <v>1701.3054421400002</v>
      </c>
      <c r="O13" s="7">
        <v>76.607281592523989</v>
      </c>
      <c r="P13" s="9">
        <v>1726.7878313200001</v>
      </c>
      <c r="Q13" s="7">
        <v>78.822903888160695</v>
      </c>
      <c r="R13" s="9">
        <v>1724.54</v>
      </c>
      <c r="S13" s="12">
        <v>76.2</v>
      </c>
      <c r="T13" s="41">
        <v>-0.1</v>
      </c>
    </row>
    <row r="14" spans="1:20" x14ac:dyDescent="0.25">
      <c r="A14" s="4" t="s">
        <v>7</v>
      </c>
      <c r="B14" s="8">
        <v>1015.20951</v>
      </c>
      <c r="C14" s="5">
        <v>33.692115491587153</v>
      </c>
      <c r="D14" s="8">
        <v>833.14372529000002</v>
      </c>
      <c r="E14" s="5">
        <v>30.181207444016994</v>
      </c>
      <c r="F14" s="8">
        <v>540.67845117000002</v>
      </c>
      <c r="G14" s="5">
        <v>22.073767859680455</v>
      </c>
      <c r="H14" s="8">
        <v>309.10707319000005</v>
      </c>
      <c r="I14" s="5">
        <v>14.048581591933917</v>
      </c>
      <c r="J14" s="8">
        <v>243.98076856</v>
      </c>
      <c r="K14" s="5">
        <v>11.803155121422602</v>
      </c>
      <c r="L14" s="8">
        <v>307.65835243999999</v>
      </c>
      <c r="M14" s="5">
        <v>13.711202464197925</v>
      </c>
      <c r="N14" s="8">
        <v>341.98804171</v>
      </c>
      <c r="O14" s="5">
        <v>15.399218484600555</v>
      </c>
      <c r="P14" s="8">
        <v>280.78162022999999</v>
      </c>
      <c r="Q14" s="5">
        <v>12.816874351050439</v>
      </c>
      <c r="R14" s="8">
        <v>345.92</v>
      </c>
      <c r="S14" s="11">
        <v>15.3</v>
      </c>
      <c r="T14" s="40">
        <v>23.2</v>
      </c>
    </row>
    <row r="15" spans="1:20" x14ac:dyDescent="0.25">
      <c r="A15" s="4" t="s">
        <v>12</v>
      </c>
      <c r="B15" s="8">
        <v>47.030949999999997</v>
      </c>
      <c r="C15" s="5">
        <v>1.5608326985422554</v>
      </c>
      <c r="D15" s="8">
        <v>41.023940840000002</v>
      </c>
      <c r="E15" s="5">
        <v>1.4861206189029941</v>
      </c>
      <c r="F15" s="8">
        <v>33.893160600000002</v>
      </c>
      <c r="G15" s="5">
        <v>1.3837240184000505</v>
      </c>
      <c r="H15" s="8">
        <v>31.980599389999998</v>
      </c>
      <c r="I15" s="5">
        <v>1.4534835947063727</v>
      </c>
      <c r="J15" s="8">
        <v>26.972018069999997</v>
      </c>
      <c r="K15" s="5">
        <v>1.3048360946519981</v>
      </c>
      <c r="L15" s="8">
        <v>28.682436979999999</v>
      </c>
      <c r="M15" s="5">
        <v>1.2782708399768667</v>
      </c>
      <c r="N15" s="8">
        <v>31.404302309999998</v>
      </c>
      <c r="O15" s="5">
        <v>1.4140895401197151</v>
      </c>
      <c r="P15" s="8">
        <v>30.392479989999998</v>
      </c>
      <c r="Q15" s="5">
        <v>1.3873294018659732</v>
      </c>
      <c r="R15" s="8">
        <v>33.36</v>
      </c>
      <c r="S15" s="11">
        <v>1.5</v>
      </c>
      <c r="T15" s="40">
        <v>9.8000000000000007</v>
      </c>
    </row>
    <row r="16" spans="1:20" x14ac:dyDescent="0.25">
      <c r="A16" s="6" t="s">
        <v>13</v>
      </c>
      <c r="B16" s="9">
        <v>1062.24046</v>
      </c>
      <c r="C16" s="7">
        <v>35.252948190129409</v>
      </c>
      <c r="D16" s="9">
        <v>874.16766613000004</v>
      </c>
      <c r="E16" s="7">
        <v>31.667328062919985</v>
      </c>
      <c r="F16" s="9">
        <v>574.57161177000012</v>
      </c>
      <c r="G16" s="7">
        <v>23.457491878080507</v>
      </c>
      <c r="H16" s="9">
        <v>341.08767258</v>
      </c>
      <c r="I16" s="7">
        <v>15.502065186640291</v>
      </c>
      <c r="J16" s="9">
        <v>270.95278662999999</v>
      </c>
      <c r="K16" s="7">
        <v>13.107991216074598</v>
      </c>
      <c r="L16" s="9">
        <v>336.34078941999996</v>
      </c>
      <c r="M16" s="7">
        <v>14.989473304174791</v>
      </c>
      <c r="N16" s="9">
        <v>373.39234402</v>
      </c>
      <c r="O16" s="7">
        <v>16.813308024720268</v>
      </c>
      <c r="P16" s="9">
        <v>311.17410022000001</v>
      </c>
      <c r="Q16" s="7">
        <v>14.204203752916413</v>
      </c>
      <c r="R16" s="9">
        <v>379.28</v>
      </c>
      <c r="S16" s="12">
        <v>16.8</v>
      </c>
      <c r="T16" s="41">
        <v>21.9</v>
      </c>
    </row>
    <row r="17" spans="1:20" x14ac:dyDescent="0.25">
      <c r="A17" s="6" t="s">
        <v>8</v>
      </c>
      <c r="B17" s="9">
        <v>2906.2678700000001</v>
      </c>
      <c r="C17" s="7">
        <v>96.451335178616489</v>
      </c>
      <c r="D17" s="9">
        <v>2646.0134096500001</v>
      </c>
      <c r="E17" s="7">
        <v>95.853665090617852</v>
      </c>
      <c r="F17" s="9">
        <v>2340.0409352500001</v>
      </c>
      <c r="G17" s="7">
        <v>95.53463851774103</v>
      </c>
      <c r="H17" s="9">
        <v>2072.9110468599997</v>
      </c>
      <c r="I17" s="7">
        <v>94.211561301716515</v>
      </c>
      <c r="J17" s="9">
        <v>1925.8387340599998</v>
      </c>
      <c r="K17" s="7">
        <v>93.167069892905445</v>
      </c>
      <c r="L17" s="9">
        <v>2037.29217739</v>
      </c>
      <c r="M17" s="7">
        <v>90.794627551574777</v>
      </c>
      <c r="N17" s="9">
        <v>2074.6977861600003</v>
      </c>
      <c r="O17" s="7">
        <v>93.420589617244261</v>
      </c>
      <c r="P17" s="9">
        <v>2037.9619315400003</v>
      </c>
      <c r="Q17" s="7">
        <v>93.027107641077095</v>
      </c>
      <c r="R17" s="9">
        <v>2103.8200000000002</v>
      </c>
      <c r="S17" s="12">
        <v>93</v>
      </c>
      <c r="T17" s="41">
        <v>3.2</v>
      </c>
    </row>
    <row r="18" spans="1:20" x14ac:dyDescent="0.25">
      <c r="A18" s="4" t="s">
        <v>1</v>
      </c>
      <c r="B18" s="8">
        <v>6.2104699999999999</v>
      </c>
      <c r="C18" s="5">
        <v>0.20610905476746103</v>
      </c>
      <c r="D18" s="8">
        <v>3.4754273800000002</v>
      </c>
      <c r="E18" s="5">
        <v>0.12589975958336067</v>
      </c>
      <c r="F18" s="8">
        <v>2.7858772199999997</v>
      </c>
      <c r="G18" s="5">
        <v>0.11373637493186639</v>
      </c>
      <c r="H18" s="8">
        <v>6.3946038200000004</v>
      </c>
      <c r="I18" s="5">
        <v>0.29062781574766172</v>
      </c>
      <c r="J18" s="8">
        <v>5.4099675800000009</v>
      </c>
      <c r="K18" s="5">
        <v>0.2617201631320546</v>
      </c>
      <c r="L18" s="8">
        <v>2.8123723300000001</v>
      </c>
      <c r="M18" s="5">
        <v>0.12533710239138815</v>
      </c>
      <c r="N18" s="8">
        <v>3.7146140999999999</v>
      </c>
      <c r="O18" s="5">
        <v>0.16726360906029661</v>
      </c>
      <c r="P18" s="8">
        <v>2.75645959</v>
      </c>
      <c r="Q18" s="5">
        <v>0.12582446169317774</v>
      </c>
      <c r="R18" s="8">
        <v>7.82</v>
      </c>
      <c r="S18" s="11">
        <v>0.3</v>
      </c>
      <c r="T18" s="40">
        <v>183.8</v>
      </c>
    </row>
    <row r="19" spans="1:20" ht="17.25" customHeight="1" x14ac:dyDescent="0.25">
      <c r="A19" s="4" t="s">
        <v>2</v>
      </c>
      <c r="B19" s="8">
        <v>100.71776</v>
      </c>
      <c r="C19" s="5">
        <v>3.3425557666160524</v>
      </c>
      <c r="D19" s="8">
        <v>110.9829792</v>
      </c>
      <c r="E19" s="5">
        <v>4.0204351497987902</v>
      </c>
      <c r="F19" s="8">
        <v>106.58941138</v>
      </c>
      <c r="G19" s="5">
        <v>4.3516251073271013</v>
      </c>
      <c r="H19" s="8">
        <v>120.9668193</v>
      </c>
      <c r="I19" s="5">
        <v>5.4978108825358145</v>
      </c>
      <c r="J19" s="8">
        <v>135.83222756999999</v>
      </c>
      <c r="K19" s="5">
        <v>6.5712099439625016</v>
      </c>
      <c r="L19" s="8">
        <v>203.74206580000001</v>
      </c>
      <c r="M19" s="5">
        <v>9.0800353460338386</v>
      </c>
      <c r="N19" s="8">
        <v>142.40187062000001</v>
      </c>
      <c r="O19" s="5">
        <v>6.4121467736954472</v>
      </c>
      <c r="P19" s="8">
        <v>149.99997389000001</v>
      </c>
      <c r="Q19" s="5">
        <v>6.8470678972297101</v>
      </c>
      <c r="R19" s="8">
        <v>151.72</v>
      </c>
      <c r="S19" s="11">
        <v>6.7</v>
      </c>
      <c r="T19" s="40">
        <v>1.1000000000000001</v>
      </c>
    </row>
    <row r="20" spans="1:20" ht="18" customHeight="1" x14ac:dyDescent="0.25">
      <c r="A20" s="6" t="s">
        <v>14</v>
      </c>
      <c r="B20" s="9">
        <v>106.92823</v>
      </c>
      <c r="C20" s="7">
        <v>3.5486648213835132</v>
      </c>
      <c r="D20" s="9">
        <v>114.45840658</v>
      </c>
      <c r="E20" s="7">
        <v>4.1463349093821504</v>
      </c>
      <c r="F20" s="9">
        <v>109.3752886</v>
      </c>
      <c r="G20" s="7">
        <v>4.4653614822589676</v>
      </c>
      <c r="H20" s="9">
        <v>127.36142312000001</v>
      </c>
      <c r="I20" s="7">
        <v>5.7884386982834757</v>
      </c>
      <c r="J20" s="9">
        <v>141.24219514999999</v>
      </c>
      <c r="K20" s="7">
        <v>6.8329301070945565</v>
      </c>
      <c r="L20" s="9">
        <v>206.55443813000002</v>
      </c>
      <c r="M20" s="7">
        <v>9.2053724484252282</v>
      </c>
      <c r="N20" s="9">
        <v>146.11648472000002</v>
      </c>
      <c r="O20" s="7">
        <v>6.5794103827557446</v>
      </c>
      <c r="P20" s="9">
        <v>152.75643348</v>
      </c>
      <c r="Q20" s="7">
        <v>6.9728923589228859</v>
      </c>
      <c r="R20" s="9">
        <v>159.55000000000001</v>
      </c>
      <c r="S20" s="12">
        <v>7</v>
      </c>
      <c r="T20" s="41">
        <v>4.4000000000000004</v>
      </c>
    </row>
    <row r="21" spans="1:20" ht="17.25" customHeight="1" x14ac:dyDescent="0.25">
      <c r="A21" s="6" t="s">
        <v>9</v>
      </c>
      <c r="B21" s="9">
        <v>3013.1961000000001</v>
      </c>
      <c r="C21" s="7">
        <v>100</v>
      </c>
      <c r="D21" s="9">
        <v>2760.4718162300005</v>
      </c>
      <c r="E21" s="7">
        <v>100</v>
      </c>
      <c r="F21" s="9">
        <v>2449.4162238500003</v>
      </c>
      <c r="G21" s="7">
        <v>100</v>
      </c>
      <c r="H21" s="9">
        <v>2200.2724699800001</v>
      </c>
      <c r="I21" s="7">
        <v>100</v>
      </c>
      <c r="J21" s="9">
        <v>2067.0809292099998</v>
      </c>
      <c r="K21" s="7">
        <v>100</v>
      </c>
      <c r="L21" s="9">
        <v>2243.8466155199999</v>
      </c>
      <c r="M21" s="7">
        <v>100</v>
      </c>
      <c r="N21" s="9">
        <v>2220.8142708800001</v>
      </c>
      <c r="O21" s="7">
        <v>100</v>
      </c>
      <c r="P21" s="9">
        <v>2190.7183650200004</v>
      </c>
      <c r="Q21" s="7">
        <v>100</v>
      </c>
      <c r="R21" s="9">
        <v>2263.37</v>
      </c>
      <c r="S21" s="12">
        <v>100</v>
      </c>
      <c r="T21" s="41">
        <v>3.3</v>
      </c>
    </row>
    <row r="22" spans="1:20" x14ac:dyDescent="0.25">
      <c r="A22" t="s">
        <v>24</v>
      </c>
    </row>
  </sheetData>
  <mergeCells count="19">
    <mergeCell ref="R6:R7"/>
    <mergeCell ref="S6:S7"/>
    <mergeCell ref="P6:P7"/>
    <mergeCell ref="Q6:Q7"/>
    <mergeCell ref="N6:N7"/>
    <mergeCell ref="O6:O7"/>
    <mergeCell ref="G6:G7"/>
    <mergeCell ref="H6:H7"/>
    <mergeCell ref="I6:I7"/>
    <mergeCell ref="L6:L7"/>
    <mergeCell ref="M6:M7"/>
    <mergeCell ref="K6:K7"/>
    <mergeCell ref="J6:J7"/>
    <mergeCell ref="A6:A7"/>
    <mergeCell ref="B6:B7"/>
    <mergeCell ref="C6:C7"/>
    <mergeCell ref="E6:E7"/>
    <mergeCell ref="F6:F7"/>
    <mergeCell ref="D6:D7"/>
  </mergeCells>
  <pageMargins left="0.27559055118110237" right="0.23622047244094491" top="0.74803149606299213" bottom="0.74803149606299213" header="0.31496062992125984" footer="0.31496062992125984"/>
  <pageSetup paperSize="9" scale="82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1.8.2-12</vt:lpstr>
      <vt:lpstr>Histórico</vt:lpstr>
      <vt:lpstr>'1.8.2-12'!Área_de_impresión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2015-08-10T11:05:26Z</cp:lastPrinted>
  <dcterms:created xsi:type="dcterms:W3CDTF">2014-08-13T12:30:34Z</dcterms:created>
  <dcterms:modified xsi:type="dcterms:W3CDTF">2019-06-27T08:36:41Z</dcterms:modified>
</cp:coreProperties>
</file>