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8\1.8.2\1.8.2.2\"/>
    </mc:Choice>
  </mc:AlternateContent>
  <xr:revisionPtr revIDLastSave="0" documentId="13_ncr:1_{251C8D5A-CFFD-4D44-992E-2635852A21FD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2-10" sheetId="15" r:id="rId1"/>
    <sheet name="Histórico" sheetId="10" r:id="rId2"/>
  </sheets>
  <definedNames>
    <definedName name="_xlnm.Print_Area" localSheetId="0">'1.8.2-10'!$A$1:$D$21</definedName>
    <definedName name="_xlnm.Print_Area" localSheetId="1">Histórico!$A$1:$P$21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5" l="1"/>
  <c r="F9" i="15"/>
  <c r="F10" i="15"/>
  <c r="F11" i="15"/>
  <c r="F12" i="15"/>
  <c r="F14" i="15"/>
  <c r="F15" i="15"/>
  <c r="F18" i="15"/>
  <c r="F19" i="15"/>
  <c r="D20" i="15"/>
  <c r="F20" i="15" s="1"/>
  <c r="D17" i="15"/>
  <c r="D21" i="15" s="1"/>
  <c r="D16" i="15"/>
  <c r="F16" i="15" s="1"/>
  <c r="D13" i="15"/>
  <c r="F13" i="15" s="1"/>
  <c r="E10" i="15" l="1"/>
  <c r="E14" i="15"/>
  <c r="E18" i="15"/>
  <c r="E20" i="15"/>
  <c r="F21" i="15"/>
  <c r="E11" i="15"/>
  <c r="E15" i="15"/>
  <c r="E19" i="15"/>
  <c r="E8" i="15"/>
  <c r="E12" i="15"/>
  <c r="E9" i="15"/>
  <c r="E13" i="15"/>
  <c r="E17" i="15"/>
  <c r="E21" i="15"/>
  <c r="E16" i="15"/>
  <c r="F17" i="15"/>
</calcChain>
</file>

<file path=xl/sharedStrings.xml><?xml version="1.0" encoding="utf-8"?>
<sst xmlns="http://schemas.openxmlformats.org/spreadsheetml/2006/main" count="50" uniqueCount="24">
  <si>
    <t>%</t>
  </si>
  <si>
    <t xml:space="preserve"> II. Impuestos Indirectos  </t>
  </si>
  <si>
    <t xml:space="preserve"> III. Tasas y Otros Ingresos  </t>
  </si>
  <si>
    <t xml:space="preserve"> IV. Transferencias Corrientes  </t>
  </si>
  <si>
    <t xml:space="preserve"> V. Ingresos Patrimoniales  </t>
  </si>
  <si>
    <t xml:space="preserve"> VI. Enajenación de Inversiones Reales  </t>
  </si>
  <si>
    <t xml:space="preserve"> VII. Transferencias de capital  </t>
  </si>
  <si>
    <t xml:space="preserve"> VIII. Activos Financieros  </t>
  </si>
  <si>
    <t xml:space="preserve"> IX. Pasivos Financieros  </t>
  </si>
  <si>
    <t xml:space="preserve"> I. Impuestos Directos  </t>
  </si>
  <si>
    <t xml:space="preserve">  Total Ingresos corrientes  </t>
  </si>
  <si>
    <t xml:space="preserve">  Total Operaciones de Capital </t>
  </si>
  <si>
    <t xml:space="preserve">  Total Ingresos no Financieros </t>
  </si>
  <si>
    <t xml:space="preserve">  Total Ingresos Financieros  </t>
  </si>
  <si>
    <t xml:space="preserve">  Total Ayuntamientos</t>
  </si>
  <si>
    <t>Cuadro 1.8.2-10</t>
  </si>
  <si>
    <t>CES. Informe de Situación Económica y Social de Castilla y León en 2017</t>
  </si>
  <si>
    <t>Liquidación de los Presupuestos Consolidados de los ayuntamientos de Castilla y León, 2009-2016.  Derechos reconocidos netos  (millones de euros)</t>
  </si>
  <si>
    <t xml:space="preserve"> Derechos reconocidos netos  (millones de euros)</t>
  </si>
  <si>
    <t>CES. Informe de Situación Económica y Social de Castilla y León en 2018</t>
  </si>
  <si>
    <t>Liquidación de los Presupuestos Consolidados de los ayuntamientos de Castilla y León, 2016-2017</t>
  </si>
  <si>
    <t>Fuente:  Ministerio de Hacienda.</t>
  </si>
  <si>
    <t>% var.16-17</t>
  </si>
  <si>
    <t>Fuente:  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</si>
</sst>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Myriad Pro"/>
      <family val="2"/>
    </font>
    <font>
      <sz val="10"/>
      <color theme="0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b/>
      <sz val="11"/>
      <color theme="1"/>
      <name val="Myriad Pro"/>
      <family val="2"/>
    </font>
    <font>
      <b/>
      <sz val="10"/>
      <color theme="1"/>
      <name val="Myriad Pro"/>
      <family val="2"/>
    </font>
    <font>
      <sz val="9"/>
      <name val="Univers"/>
      <family val="2"/>
    </font>
    <font>
      <sz val="8"/>
      <name val="Univers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/>
  </cellStyleXfs>
  <cellXfs count="36">
    <xf numFmtId="0" fontId="0" fillId="0" borderId="0" xfId="0"/>
    <xf numFmtId="0" fontId="3" fillId="0" borderId="0" xfId="0" applyFont="1"/>
    <xf numFmtId="0" fontId="5" fillId="2" borderId="0" xfId="1" applyFont="1"/>
    <xf numFmtId="0" fontId="6" fillId="2" borderId="0" xfId="1" applyFont="1"/>
    <xf numFmtId="0" fontId="7" fillId="0" borderId="0" xfId="0" applyFont="1"/>
    <xf numFmtId="0" fontId="8" fillId="0" borderId="0" xfId="0" applyFont="1"/>
    <xf numFmtId="0" fontId="9" fillId="3" borderId="0" xfId="2" applyFont="1"/>
    <xf numFmtId="0" fontId="10" fillId="3" borderId="0" xfId="2" applyFont="1"/>
    <xf numFmtId="0" fontId="9" fillId="0" borderId="0" xfId="0" applyFont="1" applyAlignment="1">
      <alignment horizontal="justify"/>
    </xf>
    <xf numFmtId="0" fontId="6" fillId="2" borderId="0" xfId="1" applyFont="1" applyAlignment="1">
      <alignment horizontal="right" vertical="center" indent="2"/>
    </xf>
    <xf numFmtId="0" fontId="6" fillId="2" borderId="0" xfId="1" applyFont="1" applyAlignment="1">
      <alignment horizontal="center" vertical="center" wrapText="1"/>
    </xf>
    <xf numFmtId="4" fontId="8" fillId="0" borderId="0" xfId="0" applyNumberFormat="1" applyFont="1" applyAlignment="1">
      <alignment horizontal="justify" vertical="center"/>
    </xf>
    <xf numFmtId="164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 indent="2"/>
    </xf>
    <xf numFmtId="4" fontId="8" fillId="4" borderId="0" xfId="3" applyNumberFormat="1" applyFont="1" applyAlignment="1">
      <alignment horizontal="justify" vertical="center"/>
    </xf>
    <xf numFmtId="164" fontId="8" fillId="4" borderId="0" xfId="3" applyNumberFormat="1" applyFont="1" applyAlignment="1">
      <alignment horizontal="right" vertical="center"/>
    </xf>
    <xf numFmtId="164" fontId="8" fillId="4" borderId="0" xfId="3" applyNumberFormat="1" applyFont="1" applyAlignment="1">
      <alignment horizontal="right" vertical="center" indent="1"/>
    </xf>
    <xf numFmtId="4" fontId="8" fillId="4" borderId="0" xfId="3" applyNumberFormat="1" applyFont="1" applyAlignment="1">
      <alignment horizontal="right" vertical="center"/>
    </xf>
    <xf numFmtId="164" fontId="8" fillId="4" borderId="0" xfId="3" applyNumberFormat="1" applyFont="1" applyAlignment="1">
      <alignment horizontal="right" vertical="center" indent="2"/>
    </xf>
    <xf numFmtId="0" fontId="1" fillId="0" borderId="0" xfId="0" applyFont="1"/>
    <xf numFmtId="0" fontId="5" fillId="2" borderId="0" xfId="1" applyFont="1" applyAlignment="1">
      <alignment horizontal="right" vertical="center" indent="2"/>
    </xf>
    <xf numFmtId="0" fontId="5" fillId="2" borderId="0" xfId="1" applyFont="1" applyAlignment="1">
      <alignment horizontal="center" vertical="center" wrapText="1"/>
    </xf>
    <xf numFmtId="4" fontId="7" fillId="5" borderId="0" xfId="0" applyNumberFormat="1" applyFont="1" applyFill="1" applyAlignment="1">
      <alignment horizontal="justify" vertical="center"/>
    </xf>
    <xf numFmtId="4" fontId="7" fillId="5" borderId="0" xfId="0" applyNumberFormat="1" applyFont="1" applyFill="1" applyAlignment="1">
      <alignment horizontal="right" vertical="center"/>
    </xf>
    <xf numFmtId="164" fontId="7" fillId="5" borderId="0" xfId="0" applyNumberFormat="1" applyFont="1" applyFill="1" applyAlignment="1">
      <alignment horizontal="right" vertical="center" indent="1"/>
    </xf>
    <xf numFmtId="164" fontId="7" fillId="5" borderId="0" xfId="0" applyNumberFormat="1" applyFont="1" applyFill="1" applyAlignment="1">
      <alignment horizontal="right" vertical="center" indent="2"/>
    </xf>
    <xf numFmtId="4" fontId="7" fillId="4" borderId="0" xfId="3" applyNumberFormat="1" applyFont="1" applyAlignment="1">
      <alignment horizontal="justify" vertical="center"/>
    </xf>
    <xf numFmtId="4" fontId="7" fillId="4" borderId="0" xfId="3" applyNumberFormat="1" applyFont="1" applyAlignment="1">
      <alignment horizontal="right" vertical="center"/>
    </xf>
    <xf numFmtId="164" fontId="7" fillId="4" borderId="0" xfId="3" applyNumberFormat="1" applyFont="1" applyAlignment="1">
      <alignment horizontal="right" vertical="center" indent="1"/>
    </xf>
    <xf numFmtId="164" fontId="7" fillId="4" borderId="0" xfId="3" applyNumberFormat="1" applyFont="1" applyAlignment="1">
      <alignment horizontal="right" vertical="center" indent="2"/>
    </xf>
    <xf numFmtId="4" fontId="1" fillId="3" borderId="0" xfId="2" applyNumberFormat="1" applyAlignment="1">
      <alignment horizontal="justify" vertical="center"/>
    </xf>
    <xf numFmtId="4" fontId="1" fillId="3" borderId="0" xfId="2" applyNumberFormat="1" applyAlignment="1">
      <alignment horizontal="right" vertical="center"/>
    </xf>
    <xf numFmtId="164" fontId="1" fillId="3" borderId="0" xfId="2" applyNumberFormat="1" applyAlignment="1">
      <alignment horizontal="right" vertical="center" indent="1"/>
    </xf>
    <xf numFmtId="164" fontId="1" fillId="3" borderId="0" xfId="2" applyNumberFormat="1" applyAlignment="1">
      <alignment horizontal="right" vertical="center" indent="2"/>
    </xf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Normal 2" xfId="4" xr:uid="{00000000-0005-0000-0000-000004000000}"/>
  </cellStyles>
  <dxfs count="6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F41204-536A-4320-9BFE-2F2EE99DEE03}" name="Tabla132" displayName="Tabla132" ref="A8:F21" headerRowCount="0" totalsRowShown="0" headerRowDxfId="59" dataDxfId="57" headerRowBorderDxfId="58" tableBorderDxfId="56">
  <tableColumns count="6">
    <tableColumn id="1" xr3:uid="{9E84F38B-A67D-4109-BE78-A80841010FD2}" name="Columna1" headerRowDxfId="55" dataDxfId="54"/>
    <tableColumn id="8" xr3:uid="{C406C079-1284-4DAD-97A6-180DCD1F144D}" name="Columna8" headerRowDxfId="53" dataDxfId="52" dataCellStyle="20% - Énfasis1"/>
    <tableColumn id="11" xr3:uid="{77261764-EC4D-4DE3-9442-E6804488BBB0}" name="Columna11" headerRowDxfId="51" dataDxfId="50" dataCellStyle="20% - Énfasis1"/>
    <tableColumn id="3" xr3:uid="{7686983D-9F4F-4E15-BE6F-2DD66051046E}" name="Columna3" headerRowDxfId="49" dataDxfId="48" dataCellStyle="20% - Énfasis1"/>
    <tableColumn id="2" xr3:uid="{2CB16A9A-9E9C-4FD4-9270-7A525E4EB0B5}" name="Columna2" headerRowDxfId="47" dataDxfId="46" dataCellStyle="20% - Énfasis1">
      <calculatedColumnFormula>Tabla132[[#This Row],[Columna3]]*100/$D$21</calculatedColumnFormula>
    </tableColumn>
    <tableColumn id="16" xr3:uid="{5FFAD061-D51C-424C-8043-D158E445D86E}" name="Columna16" headerRowDxfId="45" dataDxfId="44" dataCellStyle="20% - Énfasis1">
      <calculatedColumnFormula>(Tabla132[[#This Row],[Columna3]]*100/Tabla132[[#This Row],[Columna8]])-100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la13" displayName="Tabla13" ref="A7:T20" headerRowCount="0" totalsRowShown="0" headerRowDxfId="43" dataDxfId="41" headerRowBorderDxfId="42" tableBorderDxfId="40">
  <tableColumns count="20">
    <tableColumn id="1" xr3:uid="{00000000-0010-0000-0000-000001000000}" name="Columna1" headerRowDxfId="39" dataDxfId="38"/>
    <tableColumn id="4" xr3:uid="{00000000-0010-0000-0000-000004000000}" name="Columna4" headerRowDxfId="37" dataDxfId="36" dataCellStyle="20% - Énfasis1"/>
    <tableColumn id="5" xr3:uid="{00000000-0010-0000-0000-000005000000}" name="Columna5" headerRowDxfId="35" dataDxfId="34" dataCellStyle="20% - Énfasis1"/>
    <tableColumn id="6" xr3:uid="{00000000-0010-0000-0000-000006000000}" name="Columna6" headerRowDxfId="33" dataDxfId="32" dataCellStyle="20% - Énfasis1"/>
    <tableColumn id="7" xr3:uid="{00000000-0010-0000-0000-000007000000}" name="Columna7" headerRowDxfId="31" dataDxfId="30" dataCellStyle="20% - Énfasis1"/>
    <tableColumn id="9" xr3:uid="{00000000-0010-0000-0000-000009000000}" name="Columna9" headerRowDxfId="29" dataDxfId="28" dataCellStyle="20% - Énfasis1"/>
    <tableColumn id="10" xr3:uid="{00000000-0010-0000-0000-00000A000000}" name="Columna10" headerRowDxfId="27" dataDxfId="26" dataCellStyle="20% - Énfasis1"/>
    <tableColumn id="12" xr3:uid="{00000000-0010-0000-0000-00000C000000}" name="Columna12" headerRowDxfId="25" dataDxfId="24" dataCellStyle="20% - Énfasis1"/>
    <tableColumn id="13" xr3:uid="{00000000-0010-0000-0000-00000D000000}" name="Columna13" headerRowDxfId="23" dataDxfId="22" dataCellStyle="20% - Énfasis1"/>
    <tableColumn id="15" xr3:uid="{00000000-0010-0000-0000-00000F000000}" name="Columna15" headerRowDxfId="21" dataDxfId="20" dataCellStyle="20% - Énfasis1"/>
    <tableColumn id="23" xr3:uid="{00000000-0010-0000-0000-000017000000}" name="Columna23" headerRowDxfId="19" dataDxfId="18" dataCellStyle="20% - Énfasis1"/>
    <tableColumn id="21" xr3:uid="{00000000-0010-0000-0000-000015000000}" name="Columna21" headerRowDxfId="17" dataDxfId="16" dataCellStyle="20% - Énfasis1"/>
    <tableColumn id="20" xr3:uid="{00000000-0010-0000-0000-000014000000}" name="Columna20" headerRowDxfId="15" dataDxfId="14" dataCellStyle="20% - Énfasis1"/>
    <tableColumn id="8" xr3:uid="{00000000-0010-0000-0000-000008000000}" name="Columna8" headerRowDxfId="13" dataDxfId="12" dataCellStyle="20% - Énfasis1"/>
    <tableColumn id="11" xr3:uid="{00000000-0010-0000-0000-00000B000000}" name="Columna11" headerRowDxfId="11" dataDxfId="10" dataCellStyle="20% - Énfasis1"/>
    <tableColumn id="3" xr3:uid="{00000000-0010-0000-0000-000003000000}" name="Columna3" headerRowDxfId="9" dataDxfId="8" dataCellStyle="20% - Énfasis1"/>
    <tableColumn id="2" xr3:uid="{00000000-0010-0000-0000-000002000000}" name="Columna2" headerRowDxfId="7" dataDxfId="6" dataCellStyle="20% - Énfasis1"/>
    <tableColumn id="17" xr3:uid="{4FD67AA2-7EF1-4198-9772-EA5522B5BA4C}" name="Columna17" headerRowDxfId="5" dataDxfId="4" dataCellStyle="20% - Énfasis1"/>
    <tableColumn id="14" xr3:uid="{A2A70A21-90EE-4884-8C6F-8AB59F2C481E}" name="Columna14" headerRowDxfId="3" dataDxfId="2" dataCellStyle="20% - Énfasis1"/>
    <tableColumn id="16" xr3:uid="{00000000-0010-0000-0000-000010000000}" name="Columna16" headerRowDxfId="1" dataDxfId="0" dataCellStyle="20% - Énfasis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0229-9B18-4A83-B285-69D6C6B1AD27}">
  <sheetPr>
    <pageSetUpPr fitToPage="1"/>
  </sheetPr>
  <dimension ref="A1:K32"/>
  <sheetViews>
    <sheetView tabSelected="1" workbookViewId="0">
      <selection activeCell="I28" sqref="I28"/>
    </sheetView>
  </sheetViews>
  <sheetFormatPr baseColWidth="10" defaultRowHeight="15" x14ac:dyDescent="0.25"/>
  <cols>
    <col min="1" max="1" width="36.5703125" style="21" customWidth="1"/>
    <col min="2" max="2" width="10.5703125" style="21" customWidth="1"/>
    <col min="3" max="3" width="8.28515625" style="21" customWidth="1"/>
    <col min="4" max="4" width="12" style="21" customWidth="1"/>
    <col min="5" max="5" width="8.28515625" style="21" customWidth="1"/>
    <col min="6" max="6" width="11.28515625" style="21" customWidth="1"/>
    <col min="7" max="7" width="11.42578125" style="21"/>
  </cols>
  <sheetData>
    <row r="1" spans="1:7" s="4" customFormat="1" x14ac:dyDescent="0.25">
      <c r="A1" s="2" t="s">
        <v>19</v>
      </c>
      <c r="B1" s="2"/>
      <c r="C1" s="2"/>
      <c r="D1" s="2"/>
      <c r="E1" s="2"/>
      <c r="F1" s="2"/>
      <c r="G1" s="2"/>
    </row>
    <row r="2" spans="1:7" s="4" customFormat="1" x14ac:dyDescent="0.25"/>
    <row r="3" spans="1:7" s="4" customFormat="1" x14ac:dyDescent="0.25">
      <c r="A3" s="6" t="s">
        <v>15</v>
      </c>
      <c r="B3" s="6"/>
      <c r="C3" s="6"/>
      <c r="D3" s="6"/>
      <c r="E3" s="6"/>
      <c r="F3" s="6"/>
      <c r="G3" s="6"/>
    </row>
    <row r="4" spans="1:7" s="4" customFormat="1" x14ac:dyDescent="0.25">
      <c r="A4" s="6" t="s">
        <v>20</v>
      </c>
      <c r="B4" s="6"/>
      <c r="C4" s="6"/>
      <c r="D4" s="6"/>
      <c r="E4" s="6"/>
      <c r="F4" s="6"/>
      <c r="G4" s="6"/>
    </row>
    <row r="5" spans="1:7" s="4" customFormat="1" x14ac:dyDescent="0.25">
      <c r="A5" s="6" t="s">
        <v>18</v>
      </c>
      <c r="B5" s="6"/>
      <c r="C5" s="6"/>
      <c r="D5" s="6"/>
      <c r="E5" s="6"/>
      <c r="F5" s="6"/>
      <c r="G5" s="6"/>
    </row>
    <row r="6" spans="1:7" s="4" customFormat="1" x14ac:dyDescent="0.25">
      <c r="A6" s="8"/>
    </row>
    <row r="7" spans="1:7" s="4" customFormat="1" ht="30" customHeight="1" x14ac:dyDescent="0.25">
      <c r="B7" s="22">
        <v>2016</v>
      </c>
      <c r="C7" s="22" t="s">
        <v>0</v>
      </c>
      <c r="D7" s="22">
        <v>2017</v>
      </c>
      <c r="E7" s="22" t="s">
        <v>0</v>
      </c>
      <c r="F7" s="23" t="s">
        <v>22</v>
      </c>
    </row>
    <row r="8" spans="1:7" s="4" customFormat="1" x14ac:dyDescent="0.25">
      <c r="A8" s="24" t="s">
        <v>9</v>
      </c>
      <c r="B8" s="25">
        <v>963.42104555000003</v>
      </c>
      <c r="C8" s="26">
        <v>40.765367513504941</v>
      </c>
      <c r="D8" s="25">
        <v>970.93700000000001</v>
      </c>
      <c r="E8" s="26">
        <f>Tabla132[[#This Row],[Columna3]]*100/$D$21</f>
        <v>40.447281816288267</v>
      </c>
      <c r="F8" s="27">
        <f>(Tabla132[[#This Row],[Columna3]]*100/Tabla132[[#This Row],[Columna8]])-100</f>
        <v>0.78013185249749029</v>
      </c>
    </row>
    <row r="9" spans="1:7" s="4" customFormat="1" x14ac:dyDescent="0.25">
      <c r="A9" s="24" t="s">
        <v>1</v>
      </c>
      <c r="B9" s="25">
        <v>53.014154869999999</v>
      </c>
      <c r="C9" s="26">
        <v>2.2431952433213254</v>
      </c>
      <c r="D9" s="25">
        <v>60.170999999999999</v>
      </c>
      <c r="E9" s="26">
        <f>Tabla132[[#This Row],[Columna3]]*100/$D$21</f>
        <v>2.5066027910851902</v>
      </c>
      <c r="F9" s="27">
        <f>(Tabla132[[#This Row],[Columna3]]*100/Tabla132[[#This Row],[Columna8]])-100</f>
        <v>13.499875924740934</v>
      </c>
    </row>
    <row r="10" spans="1:7" s="4" customFormat="1" x14ac:dyDescent="0.25">
      <c r="A10" s="24" t="s">
        <v>2</v>
      </c>
      <c r="B10" s="25">
        <v>417.61200257999997</v>
      </c>
      <c r="C10" s="26">
        <v>17.670474235390728</v>
      </c>
      <c r="D10" s="25">
        <v>419.92700000000002</v>
      </c>
      <c r="E10" s="26">
        <f>Tabla132[[#This Row],[Columna3]]*100/$D$21</f>
        <v>17.493313892938971</v>
      </c>
      <c r="F10" s="27">
        <f>(Tabla132[[#This Row],[Columna3]]*100/Tabla132[[#This Row],[Columna8]])-100</f>
        <v>0.55434168694819164</v>
      </c>
    </row>
    <row r="11" spans="1:7" s="4" customFormat="1" x14ac:dyDescent="0.25">
      <c r="A11" s="24" t="s">
        <v>3</v>
      </c>
      <c r="B11" s="25">
        <v>666.00723533000007</v>
      </c>
      <c r="C11" s="26">
        <v>28.18085596145697</v>
      </c>
      <c r="D11" s="25">
        <v>680.55399999999997</v>
      </c>
      <c r="E11" s="26">
        <f>Tabla132[[#This Row],[Columna3]]*100/$D$21</f>
        <v>28.350510310352004</v>
      </c>
      <c r="F11" s="27">
        <f>(Tabla132[[#This Row],[Columna3]]*100/Tabla132[[#This Row],[Columna8]])-100</f>
        <v>2.1841751708285955</v>
      </c>
    </row>
    <row r="12" spans="1:7" s="4" customFormat="1" x14ac:dyDescent="0.25">
      <c r="A12" s="24" t="s">
        <v>4</v>
      </c>
      <c r="B12" s="25">
        <v>96.814078030000005</v>
      </c>
      <c r="C12" s="26">
        <v>4.0965074300624345</v>
      </c>
      <c r="D12" s="25">
        <v>97.022999999999996</v>
      </c>
      <c r="E12" s="26">
        <f>Tabla132[[#This Row],[Columna3]]*100/$D$21</f>
        <v>4.04178296188294</v>
      </c>
      <c r="F12" s="27">
        <f>(Tabla132[[#This Row],[Columna3]]*100/Tabla132[[#This Row],[Columna8]])-100</f>
        <v>0.21579709712801787</v>
      </c>
    </row>
    <row r="13" spans="1:7" s="4" customFormat="1" ht="18.75" customHeight="1" x14ac:dyDescent="0.25">
      <c r="A13" s="28" t="s">
        <v>10</v>
      </c>
      <c r="B13" s="29">
        <v>2196.8685163600003</v>
      </c>
      <c r="C13" s="30">
        <v>92.956400383736408</v>
      </c>
      <c r="D13" s="29">
        <f>D8+D9+D10+D11+D12</f>
        <v>2228.6120000000001</v>
      </c>
      <c r="E13" s="30">
        <f>Tabla132[[#This Row],[Columna3]]*100/$D$21</f>
        <v>92.839491772547376</v>
      </c>
      <c r="F13" s="31">
        <f>(Tabla132[[#This Row],[Columna3]]*100/Tabla132[[#This Row],[Columna8]])-100</f>
        <v>1.444942353336458</v>
      </c>
    </row>
    <row r="14" spans="1:7" s="4" customFormat="1" x14ac:dyDescent="0.25">
      <c r="A14" s="24" t="s">
        <v>5</v>
      </c>
      <c r="B14" s="25">
        <v>5.7822137800000002</v>
      </c>
      <c r="C14" s="26">
        <v>0.24466360878465926</v>
      </c>
      <c r="D14" s="25">
        <v>11.074999999999999</v>
      </c>
      <c r="E14" s="26">
        <f>Tabla132[[#This Row],[Columna3]]*100/$D$21</f>
        <v>0.46136221620495721</v>
      </c>
      <c r="F14" s="27">
        <f>(Tabla132[[#This Row],[Columna3]]*100/Tabla132[[#This Row],[Columna8]])-100</f>
        <v>91.535637065290246</v>
      </c>
    </row>
    <row r="15" spans="1:7" s="4" customFormat="1" x14ac:dyDescent="0.25">
      <c r="A15" s="24" t="s">
        <v>6</v>
      </c>
      <c r="B15" s="25">
        <v>114.35684288</v>
      </c>
      <c r="C15" s="26">
        <v>4.8387968575317997</v>
      </c>
      <c r="D15" s="25">
        <v>123.908</v>
      </c>
      <c r="E15" s="26">
        <f>Tabla132[[#This Row],[Columna3]]*100/$D$21</f>
        <v>5.1617579670901881</v>
      </c>
      <c r="F15" s="27">
        <f>(Tabla132[[#This Row],[Columna3]]*100/Tabla132[[#This Row],[Columna8]])-100</f>
        <v>8.3520643622721167</v>
      </c>
    </row>
    <row r="16" spans="1:7" s="4" customFormat="1" ht="16.5" customHeight="1" x14ac:dyDescent="0.25">
      <c r="A16" s="28" t="s">
        <v>11</v>
      </c>
      <c r="B16" s="29">
        <v>120.13905666000001</v>
      </c>
      <c r="C16" s="30">
        <v>5.0834604663164589</v>
      </c>
      <c r="D16" s="29">
        <f>D14+D15</f>
        <v>134.983</v>
      </c>
      <c r="E16" s="30">
        <f>Tabla132[[#This Row],[Columna3]]*100/$D$21</f>
        <v>5.6231201832951463</v>
      </c>
      <c r="F16" s="31">
        <f>(Tabla132[[#This Row],[Columna3]]*100/Tabla132[[#This Row],[Columna8]])-100</f>
        <v>12.355635005532932</v>
      </c>
    </row>
    <row r="17" spans="1:11" s="4" customFormat="1" ht="15.75" customHeight="1" x14ac:dyDescent="0.25">
      <c r="A17" s="28" t="s">
        <v>12</v>
      </c>
      <c r="B17" s="29">
        <v>2317.0075730200001</v>
      </c>
      <c r="C17" s="30">
        <v>98.039860850052861</v>
      </c>
      <c r="D17" s="29">
        <f>D13+D16</f>
        <v>2363.5950000000003</v>
      </c>
      <c r="E17" s="30">
        <f>Tabla132[[#This Row],[Columna3]]*100/$D$21</f>
        <v>98.462611955842533</v>
      </c>
      <c r="F17" s="31">
        <f>(Tabla132[[#This Row],[Columna3]]*100/Tabla132[[#This Row],[Columna8]])-100</f>
        <v>2.0106721929819997</v>
      </c>
    </row>
    <row r="18" spans="1:11" s="4" customFormat="1" x14ac:dyDescent="0.25">
      <c r="A18" s="24" t="s">
        <v>7</v>
      </c>
      <c r="B18" s="25">
        <v>2.0153887699999999</v>
      </c>
      <c r="C18" s="26">
        <v>8.5277422857975974E-2</v>
      </c>
      <c r="D18" s="25">
        <v>1.776</v>
      </c>
      <c r="E18" s="26">
        <f>Tabla132[[#This Row],[Columna3]]*100/$D$21</f>
        <v>7.3984586544469891E-2</v>
      </c>
      <c r="F18" s="27">
        <f>(Tabla132[[#This Row],[Columna3]]*100/Tabla132[[#This Row],[Columna8]])-100</f>
        <v>-11.878044254459155</v>
      </c>
    </row>
    <row r="19" spans="1:11" s="4" customFormat="1" x14ac:dyDescent="0.25">
      <c r="A19" s="24" t="s">
        <v>8</v>
      </c>
      <c r="B19" s="25">
        <v>44.309210379999996</v>
      </c>
      <c r="C19" s="26">
        <v>1.8748617270891503</v>
      </c>
      <c r="D19" s="25">
        <v>35.128999999999998</v>
      </c>
      <c r="E19" s="26">
        <f>Tabla132[[#This Row],[Columna3]]*100/$D$21</f>
        <v>1.4634034576129968</v>
      </c>
      <c r="F19" s="27">
        <f>(Tabla132[[#This Row],[Columna3]]*100/Tabla132[[#This Row],[Columna8]])-100</f>
        <v>-20.718514957205613</v>
      </c>
    </row>
    <row r="20" spans="1:11" s="4" customFormat="1" ht="16.5" customHeight="1" x14ac:dyDescent="0.25">
      <c r="A20" s="28" t="s">
        <v>13</v>
      </c>
      <c r="B20" s="29">
        <v>46.324599149999997</v>
      </c>
      <c r="C20" s="30">
        <v>1.9601391499471261</v>
      </c>
      <c r="D20" s="29">
        <f>D18+D19</f>
        <v>36.905000000000001</v>
      </c>
      <c r="E20" s="30">
        <f>Tabla132[[#This Row],[Columna3]]*100/$D$21</f>
        <v>1.537388044157467</v>
      </c>
      <c r="F20" s="31">
        <f>(Tabla132[[#This Row],[Columna3]]*100/Tabla132[[#This Row],[Columna8]])-100</f>
        <v>-20.333903202268715</v>
      </c>
    </row>
    <row r="21" spans="1:11" s="4" customFormat="1" ht="16.5" customHeight="1" x14ac:dyDescent="0.25">
      <c r="A21" s="32" t="s">
        <v>14</v>
      </c>
      <c r="B21" s="33">
        <v>2363.3321721700004</v>
      </c>
      <c r="C21" s="34">
        <v>100</v>
      </c>
      <c r="D21" s="33">
        <f>D17+D20</f>
        <v>2400.5000000000005</v>
      </c>
      <c r="E21" s="34">
        <f>Tabla132[[#This Row],[Columna3]]*100/$D$21</f>
        <v>100</v>
      </c>
      <c r="F21" s="35">
        <f>(Tabla132[[#This Row],[Columna3]]*100/Tabla132[[#This Row],[Columna8]])-100</f>
        <v>1.5726874227702297</v>
      </c>
    </row>
    <row r="22" spans="1:11" ht="21" customHeight="1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H32" s="21"/>
      <c r="I32" s="21"/>
      <c r="J32" s="21"/>
    </row>
  </sheetData>
  <pageMargins left="0.34" right="0.70866141732283472" top="0.74803149606299213" bottom="0.74803149606299213" header="0.31496062992125984" footer="0.31496062992125984"/>
  <pageSetup paperSize="9" scale="60" orientation="landscape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workbookViewId="0">
      <selection activeCell="C29" sqref="C29"/>
    </sheetView>
  </sheetViews>
  <sheetFormatPr baseColWidth="10" defaultRowHeight="15" x14ac:dyDescent="0.25"/>
  <cols>
    <col min="1" max="1" width="30.85546875" customWidth="1"/>
    <col min="2" max="2" width="12.5703125" customWidth="1"/>
    <col min="3" max="3" width="8.28515625" customWidth="1"/>
    <col min="4" max="4" width="12.5703125" customWidth="1"/>
    <col min="5" max="5" width="8.28515625" customWidth="1"/>
    <col min="6" max="6" width="12.42578125" style="1" customWidth="1"/>
    <col min="7" max="7" width="8.28515625" customWidth="1"/>
    <col min="8" max="8" width="12.28515625" customWidth="1"/>
    <col min="9" max="9" width="8.28515625" customWidth="1"/>
    <col min="10" max="10" width="13.28515625" customWidth="1"/>
    <col min="11" max="11" width="8.28515625" customWidth="1"/>
    <col min="12" max="12" width="12.5703125" customWidth="1"/>
    <col min="13" max="15" width="8.28515625" customWidth="1"/>
    <col min="16" max="16" width="12" customWidth="1"/>
    <col min="17" max="19" width="8.28515625" customWidth="1"/>
    <col min="20" max="20" width="11.28515625" customWidth="1"/>
  </cols>
  <sheetData>
    <row r="1" spans="1:20" s="4" customFormat="1" x14ac:dyDescent="0.25">
      <c r="A1" s="2" t="s">
        <v>16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4" customFormat="1" x14ac:dyDescent="0.25">
      <c r="F2" s="5"/>
    </row>
    <row r="3" spans="1:20" s="4" customFormat="1" x14ac:dyDescent="0.25">
      <c r="A3" s="6" t="s">
        <v>15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4" customFormat="1" x14ac:dyDescent="0.25">
      <c r="A4" s="6" t="s">
        <v>17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4" customFormat="1" x14ac:dyDescent="0.25">
      <c r="A5" s="8"/>
      <c r="F5" s="5"/>
    </row>
    <row r="6" spans="1:20" s="4" customFormat="1" ht="30" customHeight="1" x14ac:dyDescent="0.25">
      <c r="A6" s="5"/>
      <c r="B6" s="9">
        <v>2009</v>
      </c>
      <c r="C6" s="9" t="s">
        <v>0</v>
      </c>
      <c r="D6" s="9">
        <v>2010</v>
      </c>
      <c r="E6" s="9" t="s">
        <v>0</v>
      </c>
      <c r="F6" s="9">
        <v>2011</v>
      </c>
      <c r="G6" s="9" t="s">
        <v>0</v>
      </c>
      <c r="H6" s="9">
        <v>2012</v>
      </c>
      <c r="I6" s="9" t="s">
        <v>0</v>
      </c>
      <c r="J6" s="9">
        <v>2013</v>
      </c>
      <c r="K6" s="9" t="s">
        <v>0</v>
      </c>
      <c r="L6" s="9">
        <v>2014</v>
      </c>
      <c r="M6" s="9" t="s">
        <v>0</v>
      </c>
      <c r="N6" s="9">
        <v>2015</v>
      </c>
      <c r="O6" s="9" t="s">
        <v>0</v>
      </c>
      <c r="P6" s="9">
        <v>2016</v>
      </c>
      <c r="Q6" s="9" t="s">
        <v>0</v>
      </c>
      <c r="R6" s="9">
        <v>2017</v>
      </c>
      <c r="S6" s="9" t="s">
        <v>0</v>
      </c>
      <c r="T6" s="10" t="s">
        <v>22</v>
      </c>
    </row>
    <row r="7" spans="1:20" s="4" customFormat="1" x14ac:dyDescent="0.25">
      <c r="A7" s="11" t="s">
        <v>9</v>
      </c>
      <c r="B7" s="14">
        <v>748.55786000000001</v>
      </c>
      <c r="C7" s="12">
        <v>24.451412810695455</v>
      </c>
      <c r="D7" s="14">
        <v>776.13952375000008</v>
      </c>
      <c r="E7" s="12">
        <v>27.390213789297903</v>
      </c>
      <c r="F7" s="14">
        <v>797.54412401000002</v>
      </c>
      <c r="G7" s="12">
        <v>33.335447457170176</v>
      </c>
      <c r="H7" s="14">
        <v>858.72484773000008</v>
      </c>
      <c r="I7" s="13">
        <v>33.778951578454475</v>
      </c>
      <c r="J7" s="14">
        <v>907.58256883000001</v>
      </c>
      <c r="K7" s="13">
        <v>39.944500930448093</v>
      </c>
      <c r="L7" s="14">
        <v>925.09550580999996</v>
      </c>
      <c r="M7" s="13">
        <v>39.552593226512485</v>
      </c>
      <c r="N7" s="13">
        <v>947.66810397000006</v>
      </c>
      <c r="O7" s="13">
        <v>40.54631431758358</v>
      </c>
      <c r="P7" s="14">
        <v>963.42104555000003</v>
      </c>
      <c r="Q7" s="13">
        <v>40.765367513504941</v>
      </c>
      <c r="R7" s="13">
        <v>970.93700000000001</v>
      </c>
      <c r="S7" s="13">
        <v>40.447281816288267</v>
      </c>
      <c r="T7" s="15">
        <v>0.78013185249749029</v>
      </c>
    </row>
    <row r="8" spans="1:20" s="4" customFormat="1" x14ac:dyDescent="0.25">
      <c r="A8" s="11" t="s">
        <v>1</v>
      </c>
      <c r="B8" s="14">
        <v>87.284449999999993</v>
      </c>
      <c r="C8" s="12">
        <v>2.8511197770396892</v>
      </c>
      <c r="D8" s="14">
        <v>79.907866580000004</v>
      </c>
      <c r="E8" s="12">
        <v>2.8199743500987928</v>
      </c>
      <c r="F8" s="14">
        <v>74.800242710000006</v>
      </c>
      <c r="G8" s="12">
        <v>3.1264722359254904</v>
      </c>
      <c r="H8" s="14">
        <v>50.224762499999997</v>
      </c>
      <c r="I8" s="13">
        <v>1.9756500874658534</v>
      </c>
      <c r="J8" s="14">
        <v>47.00235395</v>
      </c>
      <c r="K8" s="13">
        <v>2.0686664063076545</v>
      </c>
      <c r="L8" s="14">
        <v>50.66080272</v>
      </c>
      <c r="M8" s="13">
        <v>2.1660100064568892</v>
      </c>
      <c r="N8" s="13">
        <v>50.972331250000003</v>
      </c>
      <c r="O8" s="13">
        <v>2.1808691837410561</v>
      </c>
      <c r="P8" s="14">
        <v>53.014154869999999</v>
      </c>
      <c r="Q8" s="13">
        <v>2.2431952433213254</v>
      </c>
      <c r="R8" s="13">
        <v>60.170999999999999</v>
      </c>
      <c r="S8" s="13">
        <v>2.5066027910851902</v>
      </c>
      <c r="T8" s="15">
        <v>13.499875924740934</v>
      </c>
    </row>
    <row r="9" spans="1:20" s="4" customFormat="1" x14ac:dyDescent="0.25">
      <c r="A9" s="11" t="s">
        <v>2</v>
      </c>
      <c r="B9" s="14">
        <v>417.33679999999998</v>
      </c>
      <c r="C9" s="12">
        <v>13.632178517095053</v>
      </c>
      <c r="D9" s="14">
        <v>413.61195549000001</v>
      </c>
      <c r="E9" s="12">
        <v>14.596499134516169</v>
      </c>
      <c r="F9" s="14">
        <v>407.72827045000002</v>
      </c>
      <c r="G9" s="12">
        <v>17.042071939606473</v>
      </c>
      <c r="H9" s="14">
        <v>422.87535788000002</v>
      </c>
      <c r="I9" s="13">
        <v>16.634299421182451</v>
      </c>
      <c r="J9" s="14">
        <v>430.03754445999999</v>
      </c>
      <c r="K9" s="13">
        <v>18.926801466619661</v>
      </c>
      <c r="L9" s="14">
        <v>412.79036138000004</v>
      </c>
      <c r="M9" s="13">
        <v>17.64891208415569</v>
      </c>
      <c r="N9" s="13">
        <v>419.52093779</v>
      </c>
      <c r="O9" s="13">
        <v>17.949351397585129</v>
      </c>
      <c r="P9" s="14">
        <v>417.61200257999997</v>
      </c>
      <c r="Q9" s="13">
        <v>17.670474235390728</v>
      </c>
      <c r="R9" s="13">
        <v>419.92700000000002</v>
      </c>
      <c r="S9" s="13">
        <v>17.493313892938971</v>
      </c>
      <c r="T9" s="15">
        <v>0.55434168694819164</v>
      </c>
    </row>
    <row r="10" spans="1:20" s="4" customFormat="1" x14ac:dyDescent="0.25">
      <c r="A10" s="11" t="s">
        <v>3</v>
      </c>
      <c r="B10" s="14">
        <v>683.89800000000002</v>
      </c>
      <c r="C10" s="12">
        <v>22.339318323915535</v>
      </c>
      <c r="D10" s="14">
        <v>602.54528159000006</v>
      </c>
      <c r="E10" s="12">
        <v>21.26401706840381</v>
      </c>
      <c r="F10" s="14">
        <v>618.44700538999996</v>
      </c>
      <c r="G10" s="12">
        <v>25.849613874108474</v>
      </c>
      <c r="H10" s="14">
        <v>534.94779635999998</v>
      </c>
      <c r="I10" s="13">
        <v>21.042800564130086</v>
      </c>
      <c r="J10" s="14">
        <v>633.57134545999997</v>
      </c>
      <c r="K10" s="13">
        <v>27.884725938332366</v>
      </c>
      <c r="L10" s="14">
        <v>632.75460311000006</v>
      </c>
      <c r="M10" s="13">
        <v>27.053515309319152</v>
      </c>
      <c r="N10" s="13">
        <v>653.18050887000004</v>
      </c>
      <c r="O10" s="13">
        <v>27.946558618797418</v>
      </c>
      <c r="P10" s="14">
        <v>666.00723533000007</v>
      </c>
      <c r="Q10" s="13">
        <v>28.18085596145697</v>
      </c>
      <c r="R10" s="13">
        <v>680.55399999999997</v>
      </c>
      <c r="S10" s="13">
        <v>28.350510310352004</v>
      </c>
      <c r="T10" s="15">
        <v>2.1841751708285955</v>
      </c>
    </row>
    <row r="11" spans="1:20" s="4" customFormat="1" x14ac:dyDescent="0.25">
      <c r="A11" s="11" t="s">
        <v>4</v>
      </c>
      <c r="B11" s="14">
        <v>125.42082000000001</v>
      </c>
      <c r="C11" s="12">
        <v>4.0968326013915997</v>
      </c>
      <c r="D11" s="14">
        <v>120.06365377</v>
      </c>
      <c r="E11" s="12">
        <v>4.2370850142967518</v>
      </c>
      <c r="F11" s="14">
        <v>111.32408027999999</v>
      </c>
      <c r="G11" s="12">
        <v>4.653081775880783</v>
      </c>
      <c r="H11" s="14">
        <v>95.993028809999998</v>
      </c>
      <c r="I11" s="13">
        <v>3.7759986573274231</v>
      </c>
      <c r="J11" s="14">
        <v>98.143573619999998</v>
      </c>
      <c r="K11" s="13">
        <v>4.3194924653912175</v>
      </c>
      <c r="L11" s="14">
        <v>107.76572831999999</v>
      </c>
      <c r="M11" s="13">
        <v>4.6075394261781755</v>
      </c>
      <c r="N11" s="13">
        <v>91.61992961</v>
      </c>
      <c r="O11" s="13">
        <v>3.9199910265625473</v>
      </c>
      <c r="P11" s="14">
        <v>96.814078030000005</v>
      </c>
      <c r="Q11" s="13">
        <v>4.0965074300624345</v>
      </c>
      <c r="R11" s="13">
        <v>97.022999999999996</v>
      </c>
      <c r="S11" s="13">
        <v>4.04178296188294</v>
      </c>
      <c r="T11" s="15">
        <v>0.21579709712801787</v>
      </c>
    </row>
    <row r="12" spans="1:20" s="4" customFormat="1" ht="18.75" customHeight="1" x14ac:dyDescent="0.25">
      <c r="A12" s="16" t="s">
        <v>10</v>
      </c>
      <c r="B12" s="19">
        <v>2062.49793</v>
      </c>
      <c r="C12" s="17">
        <v>67.370862030137332</v>
      </c>
      <c r="D12" s="19">
        <v>1992.2682811800003</v>
      </c>
      <c r="E12" s="17">
        <v>70.307789356613426</v>
      </c>
      <c r="F12" s="19">
        <v>2009.8437228400001</v>
      </c>
      <c r="G12" s="17">
        <v>84.006687282691388</v>
      </c>
      <c r="H12" s="19">
        <v>1962.76579328</v>
      </c>
      <c r="I12" s="18">
        <v>77.207700308560291</v>
      </c>
      <c r="J12" s="19">
        <v>2116.33738632</v>
      </c>
      <c r="K12" s="18">
        <v>93.144187207098994</v>
      </c>
      <c r="L12" s="19">
        <v>2129.0670013399999</v>
      </c>
      <c r="M12" s="18">
        <v>91.028570052622399</v>
      </c>
      <c r="N12" s="18">
        <v>2162.9618114900004</v>
      </c>
      <c r="O12" s="18">
        <v>92.543084544269732</v>
      </c>
      <c r="P12" s="19">
        <v>2196.8685163600003</v>
      </c>
      <c r="Q12" s="18">
        <v>92.956400383736408</v>
      </c>
      <c r="R12" s="18">
        <v>2228.6120000000001</v>
      </c>
      <c r="S12" s="18">
        <v>92.839491772547376</v>
      </c>
      <c r="T12" s="20">
        <v>1.444942353336458</v>
      </c>
    </row>
    <row r="13" spans="1:20" s="4" customFormat="1" x14ac:dyDescent="0.25">
      <c r="A13" s="11" t="s">
        <v>5</v>
      </c>
      <c r="B13" s="14">
        <v>41.499780000000001</v>
      </c>
      <c r="C13" s="12">
        <v>1.3555775799789787</v>
      </c>
      <c r="D13" s="14">
        <v>36.922465070000001</v>
      </c>
      <c r="E13" s="12">
        <v>1.303005685123356</v>
      </c>
      <c r="F13" s="14">
        <v>41.541735000000003</v>
      </c>
      <c r="G13" s="12">
        <v>1.7363457176631694</v>
      </c>
      <c r="H13" s="14">
        <v>16.32932413</v>
      </c>
      <c r="I13" s="13">
        <v>0.64233316475499047</v>
      </c>
      <c r="J13" s="14">
        <v>6.7825585199999994</v>
      </c>
      <c r="K13" s="13">
        <v>0.2985137930339713</v>
      </c>
      <c r="L13" s="14">
        <v>7.2507119099999997</v>
      </c>
      <c r="M13" s="13">
        <v>0.31000524483983433</v>
      </c>
      <c r="N13" s="13">
        <v>16.54450254</v>
      </c>
      <c r="O13" s="13">
        <v>0.70786238072663454</v>
      </c>
      <c r="P13" s="14">
        <v>5.7822137800000002</v>
      </c>
      <c r="Q13" s="13">
        <v>0.24466360878465926</v>
      </c>
      <c r="R13" s="13">
        <v>11.074999999999999</v>
      </c>
      <c r="S13" s="13">
        <v>0.46136221620495721</v>
      </c>
      <c r="T13" s="15">
        <v>91.535637065290246</v>
      </c>
    </row>
    <row r="14" spans="1:20" s="4" customFormat="1" x14ac:dyDescent="0.25">
      <c r="A14" s="11" t="s">
        <v>6</v>
      </c>
      <c r="B14" s="14">
        <v>752.5100799999999</v>
      </c>
      <c r="C14" s="12">
        <v>24.580510864303076</v>
      </c>
      <c r="D14" s="14">
        <v>577.7937189700001</v>
      </c>
      <c r="E14" s="12">
        <v>20.390526451014033</v>
      </c>
      <c r="F14" s="14">
        <v>280.43217865999998</v>
      </c>
      <c r="G14" s="12">
        <v>11.721398071391189</v>
      </c>
      <c r="H14" s="14">
        <v>130.52240078</v>
      </c>
      <c r="I14" s="13">
        <v>5.1342521035766007</v>
      </c>
      <c r="J14" s="14">
        <v>116.03183564999999</v>
      </c>
      <c r="K14" s="13">
        <v>5.1067901987782438</v>
      </c>
      <c r="L14" s="14">
        <v>127.55751271</v>
      </c>
      <c r="M14" s="13">
        <v>5.4537400533437861</v>
      </c>
      <c r="N14" s="13">
        <v>114.83446363</v>
      </c>
      <c r="O14" s="13">
        <v>4.9132330584173562</v>
      </c>
      <c r="P14" s="14">
        <v>114.35684288</v>
      </c>
      <c r="Q14" s="13">
        <v>4.8387968575317997</v>
      </c>
      <c r="R14" s="13">
        <v>123.908</v>
      </c>
      <c r="S14" s="13">
        <v>5.1617579670901881</v>
      </c>
      <c r="T14" s="15">
        <v>8.3520643622721167</v>
      </c>
    </row>
    <row r="15" spans="1:20" s="4" customFormat="1" ht="16.5" customHeight="1" x14ac:dyDescent="0.25">
      <c r="A15" s="16" t="s">
        <v>11</v>
      </c>
      <c r="B15" s="19">
        <v>794.00986</v>
      </c>
      <c r="C15" s="17">
        <v>25.936088444282056</v>
      </c>
      <c r="D15" s="19">
        <v>614.71618404000003</v>
      </c>
      <c r="E15" s="17">
        <v>21.693532136137389</v>
      </c>
      <c r="F15" s="19">
        <v>321.97391365999994</v>
      </c>
      <c r="G15" s="17">
        <v>13.457743789054359</v>
      </c>
      <c r="H15" s="19">
        <v>146.85172491</v>
      </c>
      <c r="I15" s="18">
        <v>5.7765852683315906</v>
      </c>
      <c r="J15" s="19">
        <v>122.81439417</v>
      </c>
      <c r="K15" s="18">
        <v>5.4053039918122163</v>
      </c>
      <c r="L15" s="19">
        <v>134.80822462</v>
      </c>
      <c r="M15" s="18">
        <v>5.7637452981836201</v>
      </c>
      <c r="N15" s="18">
        <v>131.37896617000001</v>
      </c>
      <c r="O15" s="18">
        <v>5.62109543914399</v>
      </c>
      <c r="P15" s="19">
        <v>120.13905666000001</v>
      </c>
      <c r="Q15" s="18">
        <v>5.0834604663164589</v>
      </c>
      <c r="R15" s="18">
        <v>134.983</v>
      </c>
      <c r="S15" s="18">
        <v>5.6231201832951463</v>
      </c>
      <c r="T15" s="20">
        <v>12.355635005532932</v>
      </c>
    </row>
    <row r="16" spans="1:20" s="4" customFormat="1" ht="15.75" customHeight="1" x14ac:dyDescent="0.25">
      <c r="A16" s="16" t="s">
        <v>12</v>
      </c>
      <c r="B16" s="19">
        <v>2856.5077900000001</v>
      </c>
      <c r="C16" s="17">
        <v>93.306950474419395</v>
      </c>
      <c r="D16" s="19">
        <v>2606.9844652199999</v>
      </c>
      <c r="E16" s="17">
        <v>92.001321492750805</v>
      </c>
      <c r="F16" s="19">
        <v>2331.8176364999999</v>
      </c>
      <c r="G16" s="17">
        <v>97.464431071745764</v>
      </c>
      <c r="H16" s="19">
        <v>2109.6175181900003</v>
      </c>
      <c r="I16" s="18">
        <v>82.984285576891878</v>
      </c>
      <c r="J16" s="19">
        <v>2239.1517804900004</v>
      </c>
      <c r="K16" s="18">
        <v>98.549491198911227</v>
      </c>
      <c r="L16" s="19">
        <v>2263.8752259600001</v>
      </c>
      <c r="M16" s="18">
        <v>96.792315350806007</v>
      </c>
      <c r="N16" s="18">
        <v>2294.3407776600002</v>
      </c>
      <c r="O16" s="18">
        <v>98.164179983413717</v>
      </c>
      <c r="P16" s="19">
        <v>2317.0075730200001</v>
      </c>
      <c r="Q16" s="18">
        <v>98.039860850052861</v>
      </c>
      <c r="R16" s="18">
        <v>2363.5950000000003</v>
      </c>
      <c r="S16" s="18">
        <v>98.462611955842533</v>
      </c>
      <c r="T16" s="20">
        <v>2.0106721929819997</v>
      </c>
    </row>
    <row r="17" spans="1:20" s="4" customFormat="1" x14ac:dyDescent="0.25">
      <c r="A17" s="11" t="s">
        <v>7</v>
      </c>
      <c r="B17" s="14">
        <v>3.6453200000000003</v>
      </c>
      <c r="C17" s="12">
        <v>0.11907325927628942</v>
      </c>
      <c r="D17" s="14">
        <v>3.6927768900000002</v>
      </c>
      <c r="E17" s="12">
        <v>0.13031928589924308</v>
      </c>
      <c r="F17" s="14">
        <v>3.2164822800000001</v>
      </c>
      <c r="G17" s="12">
        <v>0.13444130903096532</v>
      </c>
      <c r="H17" s="14">
        <v>3.8618509899999998</v>
      </c>
      <c r="I17" s="13">
        <v>0.15191044947546725</v>
      </c>
      <c r="J17" s="14">
        <v>3.0729400199999999</v>
      </c>
      <c r="K17" s="13">
        <v>0.13524615798465497</v>
      </c>
      <c r="L17" s="14">
        <v>4.8396364700000003</v>
      </c>
      <c r="M17" s="13">
        <v>0.20691936287648496</v>
      </c>
      <c r="N17" s="13">
        <v>1.8685112099999999</v>
      </c>
      <c r="O17" s="13">
        <v>7.994491163014468E-2</v>
      </c>
      <c r="P17" s="14">
        <v>2.0153887699999999</v>
      </c>
      <c r="Q17" s="13">
        <v>8.5277422857975974E-2</v>
      </c>
      <c r="R17" s="13">
        <v>1.776</v>
      </c>
      <c r="S17" s="13">
        <v>7.3984586544469891E-2</v>
      </c>
      <c r="T17" s="15">
        <v>-11.878044254459155</v>
      </c>
    </row>
    <row r="18" spans="1:20" s="4" customFormat="1" x14ac:dyDescent="0.25">
      <c r="A18" s="11" t="s">
        <v>8</v>
      </c>
      <c r="B18" s="14">
        <v>201.25632999999999</v>
      </c>
      <c r="C18" s="12">
        <v>6.57397626630432</v>
      </c>
      <c r="D18" s="14">
        <v>222.96082190999999</v>
      </c>
      <c r="E18" s="12">
        <v>7.8683592213499551</v>
      </c>
      <c r="F18" s="14">
        <v>57.446513240000002</v>
      </c>
      <c r="G18" s="12">
        <v>2.401127619223284</v>
      </c>
      <c r="H18" s="14">
        <v>428.70979775000001</v>
      </c>
      <c r="I18" s="13">
        <v>16.863803973632645</v>
      </c>
      <c r="J18" s="14">
        <v>29.884199840000001</v>
      </c>
      <c r="K18" s="13">
        <v>1.3152626431041246</v>
      </c>
      <c r="L18" s="14">
        <v>70.184891910000005</v>
      </c>
      <c r="M18" s="13">
        <v>3.0007652863174998</v>
      </c>
      <c r="N18" s="13">
        <v>41.039163719999998</v>
      </c>
      <c r="O18" s="13">
        <v>1.7558751049561216</v>
      </c>
      <c r="P18" s="14">
        <v>44.309210379999996</v>
      </c>
      <c r="Q18" s="13">
        <v>1.8748617270891503</v>
      </c>
      <c r="R18" s="13">
        <v>35.128999999999998</v>
      </c>
      <c r="S18" s="13">
        <v>1.4634034576129968</v>
      </c>
      <c r="T18" s="15">
        <v>-20.718514957205613</v>
      </c>
    </row>
    <row r="19" spans="1:20" s="4" customFormat="1" ht="16.5" customHeight="1" x14ac:dyDescent="0.25">
      <c r="A19" s="16" t="s">
        <v>13</v>
      </c>
      <c r="B19" s="19">
        <v>204.90164999999999</v>
      </c>
      <c r="C19" s="17">
        <v>6.6930495255806095</v>
      </c>
      <c r="D19" s="19">
        <v>226.6535988</v>
      </c>
      <c r="E19" s="17">
        <v>7.9986785072491973</v>
      </c>
      <c r="F19" s="19">
        <v>60.662995519999996</v>
      </c>
      <c r="G19" s="17">
        <v>2.5355689282542491</v>
      </c>
      <c r="H19" s="19">
        <v>432.57164874000006</v>
      </c>
      <c r="I19" s="18">
        <v>17.015714423108115</v>
      </c>
      <c r="J19" s="19">
        <v>32.957139860000005</v>
      </c>
      <c r="K19" s="18">
        <v>1.4505088010887794</v>
      </c>
      <c r="L19" s="19">
        <v>75.024528380000007</v>
      </c>
      <c r="M19" s="18">
        <v>3.2076846491939848</v>
      </c>
      <c r="N19" s="18">
        <v>42.907674929999992</v>
      </c>
      <c r="O19" s="18">
        <v>1.8358200165862661</v>
      </c>
      <c r="P19" s="19">
        <v>46.324599149999997</v>
      </c>
      <c r="Q19" s="18">
        <v>1.9601391499471261</v>
      </c>
      <c r="R19" s="18">
        <v>36.905000000000001</v>
      </c>
      <c r="S19" s="18">
        <v>1.537388044157467</v>
      </c>
      <c r="T19" s="20">
        <v>-20.333903202268715</v>
      </c>
    </row>
    <row r="20" spans="1:20" s="4" customFormat="1" ht="16.5" customHeight="1" x14ac:dyDescent="0.25">
      <c r="A20" s="16" t="s">
        <v>14</v>
      </c>
      <c r="B20" s="19">
        <v>3061.4094399999999</v>
      </c>
      <c r="C20" s="17">
        <v>100</v>
      </c>
      <c r="D20" s="19">
        <v>2833.63806402</v>
      </c>
      <c r="E20" s="17">
        <v>100</v>
      </c>
      <c r="F20" s="19">
        <v>2392.48063202</v>
      </c>
      <c r="G20" s="17">
        <v>100</v>
      </c>
      <c r="H20" s="19">
        <v>2542.1891669300003</v>
      </c>
      <c r="I20" s="18">
        <v>100</v>
      </c>
      <c r="J20" s="19">
        <v>2272.1089203500001</v>
      </c>
      <c r="K20" s="18">
        <v>100</v>
      </c>
      <c r="L20" s="19">
        <v>2338.8997543400001</v>
      </c>
      <c r="M20" s="18">
        <v>100</v>
      </c>
      <c r="N20" s="18">
        <v>2337.2484525900004</v>
      </c>
      <c r="O20" s="18">
        <v>100</v>
      </c>
      <c r="P20" s="19">
        <v>2363.3321721700004</v>
      </c>
      <c r="Q20" s="18">
        <v>100</v>
      </c>
      <c r="R20" s="18">
        <v>2400.5000000000005</v>
      </c>
      <c r="S20" s="18">
        <v>100</v>
      </c>
      <c r="T20" s="20">
        <v>1.5726874227702297</v>
      </c>
    </row>
    <row r="21" spans="1:20" s="4" customFormat="1" ht="21" customHeight="1" x14ac:dyDescent="0.25">
      <c r="A21" s="4" t="s">
        <v>21</v>
      </c>
      <c r="F21" s="5"/>
    </row>
    <row r="22" spans="1:20" s="4" customFormat="1" x14ac:dyDescent="0.25">
      <c r="F22" s="5"/>
    </row>
  </sheetData>
  <pageMargins left="0.34" right="0.70866141732283472" top="0.74803149606299213" bottom="0.74803149606299213" header="0.31496062992125984" footer="0.31496062992125984"/>
  <pageSetup paperSize="9" scale="60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1.8.2-10</vt:lpstr>
      <vt:lpstr>Histórico</vt:lpstr>
      <vt:lpstr>'1.8.2-10'!Área_de_impresión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2016-04-14T11:48:41Z</cp:lastPrinted>
  <dcterms:created xsi:type="dcterms:W3CDTF">2014-08-13T12:30:34Z</dcterms:created>
  <dcterms:modified xsi:type="dcterms:W3CDTF">2019-06-27T08:33:46Z</dcterms:modified>
</cp:coreProperties>
</file>