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8\Cuadros y Gráficos\1.8\1.8.2\1.8.2.2\"/>
    </mc:Choice>
  </mc:AlternateContent>
  <xr:revisionPtr revIDLastSave="0" documentId="13_ncr:1_{06CCC10F-1B36-493C-8496-FDC48E58CBF6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8.2-9" sheetId="10" r:id="rId1"/>
    <sheet name="Histórico" sheetId="9" r:id="rId2"/>
  </sheets>
  <definedNames>
    <definedName name="_xlnm.Print_Area" localSheetId="0">'1.8.2-9'!$A$1:$F$1</definedName>
    <definedName name="_xlnm.Print_Area" localSheetId="1">Histórico!$A$1:$R$22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8" i="9" l="1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V20" i="9"/>
  <c r="V16" i="9"/>
  <c r="V13" i="9"/>
  <c r="E10" i="10"/>
  <c r="E11" i="10"/>
  <c r="E12" i="10"/>
  <c r="E13" i="10"/>
  <c r="E15" i="10"/>
  <c r="E16" i="10"/>
  <c r="E19" i="10"/>
  <c r="E20" i="10"/>
  <c r="E22" i="10"/>
  <c r="E9" i="10"/>
  <c r="F15" i="10"/>
  <c r="F16" i="10"/>
  <c r="F19" i="10"/>
  <c r="F20" i="10"/>
  <c r="F22" i="10"/>
  <c r="F11" i="10"/>
  <c r="F12" i="10"/>
  <c r="F13" i="10"/>
  <c r="F10" i="10"/>
  <c r="F9" i="10"/>
  <c r="D21" i="10"/>
  <c r="E21" i="10" s="1"/>
  <c r="D17" i="10"/>
  <c r="E17" i="10" s="1"/>
  <c r="D14" i="10"/>
  <c r="F14" i="10" s="1"/>
  <c r="F21" i="10" l="1"/>
  <c r="E14" i="10"/>
  <c r="D18" i="10"/>
  <c r="F18" i="10" s="1"/>
  <c r="F17" i="10"/>
  <c r="V17" i="9"/>
  <c r="E18" i="10" l="1"/>
</calcChain>
</file>

<file path=xl/sharedStrings.xml><?xml version="1.0" encoding="utf-8"?>
<sst xmlns="http://schemas.openxmlformats.org/spreadsheetml/2006/main" count="148" uniqueCount="33">
  <si>
    <t>%</t>
  </si>
  <si>
    <t xml:space="preserve"> II. Impuestos Indirectos  </t>
  </si>
  <si>
    <t xml:space="preserve"> III. Tasas y Otros Ingresos  </t>
  </si>
  <si>
    <t xml:space="preserve"> IV. Transferencias Corrientes  </t>
  </si>
  <si>
    <t xml:space="preserve"> V. Ingresos Patrimoniales  </t>
  </si>
  <si>
    <t xml:space="preserve"> VI. Enajenación de Inversiones Reales  </t>
  </si>
  <si>
    <t xml:space="preserve"> VII. Transferencias de capital  </t>
  </si>
  <si>
    <t xml:space="preserve"> VIII. Activos Financieros  </t>
  </si>
  <si>
    <t xml:space="preserve"> IX. Pasivos Financieros  </t>
  </si>
  <si>
    <t xml:space="preserve"> I. Impuestos Directos  </t>
  </si>
  <si>
    <t xml:space="preserve">  Total Ingresos corrientes  </t>
  </si>
  <si>
    <t xml:space="preserve">  Total Operaciones de Capital </t>
  </si>
  <si>
    <t xml:space="preserve">  Total Ingresos no Financieros </t>
  </si>
  <si>
    <t xml:space="preserve">  Total Ingresos Financieros  </t>
  </si>
  <si>
    <t xml:space="preserve">  Total Ayuntamientos</t>
  </si>
  <si>
    <t>Cuadro 1.8.2-9</t>
  </si>
  <si>
    <t>% var.
15-16</t>
  </si>
  <si>
    <t>Ingresos del Total de Ayuntamientos</t>
  </si>
  <si>
    <t>Ingresos de los Ayuntamientos de menos de 20.000 habitantes</t>
  </si>
  <si>
    <t>Fuente: Ministerio de Hacienda y Función Pública.</t>
  </si>
  <si>
    <t>% var.
16-17</t>
  </si>
  <si>
    <t>Ingresos de los Ayuntamientos demás de 20.000 habitantes</t>
  </si>
  <si>
    <t>Ingresos de los Ayuntamientos de más de 20.000 habitantes</t>
  </si>
  <si>
    <t xml:space="preserve"> (millones de euros)</t>
  </si>
  <si>
    <t>CES. Informe de Situación Económica y Social de Castilla y León en 2018</t>
  </si>
  <si>
    <t>Presupuestos Consolidados de los ayuntamientos de Castilla y León, 2017-2018.  Ingresos</t>
  </si>
  <si>
    <t>% var.
17-18</t>
  </si>
  <si>
    <t xml:space="preserve"> </t>
  </si>
  <si>
    <t>Fuente: Ministerio de Hacienda.</t>
  </si>
  <si>
    <t>CES. Informe de Situación Económica y Social de Castilla y León en 2019</t>
  </si>
  <si>
    <t>% var.  17-18</t>
  </si>
  <si>
    <t>% var.     17-18</t>
  </si>
  <si>
    <t>Presupuestos Consolidados de los ayuntamientos de Castilla y León, 2009-2018.  Ingresos (millones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</si>
</sst>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0"/>
      <color theme="1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5" fillId="0" borderId="0" xfId="0" applyFont="1" applyAlignment="1">
      <alignment horizontal="justify"/>
    </xf>
    <xf numFmtId="0" fontId="6" fillId="0" borderId="0" xfId="0" applyFont="1"/>
    <xf numFmtId="0" fontId="4" fillId="3" borderId="0" xfId="2" applyFont="1" applyAlignment="1">
      <alignment horizontal="center" vertical="center"/>
    </xf>
    <xf numFmtId="0" fontId="4" fillId="3" borderId="0" xfId="2" applyFont="1" applyAlignment="1">
      <alignment horizontal="right" vertical="center" indent="1"/>
    </xf>
    <xf numFmtId="0" fontId="4" fillId="3" borderId="0" xfId="2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 indent="2"/>
    </xf>
    <xf numFmtId="0" fontId="6" fillId="4" borderId="0" xfId="3" applyFont="1" applyAlignment="1">
      <alignment vertical="center"/>
    </xf>
    <xf numFmtId="164" fontId="6" fillId="4" borderId="0" xfId="3" applyNumberFormat="1" applyFont="1" applyAlignment="1">
      <alignment horizontal="right" vertical="center"/>
    </xf>
    <xf numFmtId="164" fontId="6" fillId="4" borderId="0" xfId="3" applyNumberFormat="1" applyFont="1" applyAlignment="1">
      <alignment horizontal="right" vertical="center" indent="2"/>
    </xf>
    <xf numFmtId="4" fontId="6" fillId="0" borderId="0" xfId="0" applyNumberFormat="1" applyFont="1" applyAlignment="1">
      <alignment horizontal="right" vertical="center"/>
    </xf>
    <xf numFmtId="4" fontId="6" fillId="4" borderId="0" xfId="3" applyNumberFormat="1" applyFont="1" applyAlignment="1">
      <alignment horizontal="right" vertical="center"/>
    </xf>
    <xf numFmtId="0" fontId="1" fillId="0" borderId="0" xfId="0" applyFont="1"/>
    <xf numFmtId="0" fontId="1" fillId="4" borderId="0" xfId="3" applyAlignment="1">
      <alignment vertical="center"/>
    </xf>
    <xf numFmtId="164" fontId="1" fillId="4" borderId="0" xfId="3" applyNumberFormat="1" applyAlignment="1">
      <alignment horizontal="righ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4" fillId="5" borderId="0" xfId="3" applyFont="1" applyFill="1" applyAlignment="1">
      <alignment vertical="center"/>
    </xf>
    <xf numFmtId="164" fontId="4" fillId="5" borderId="0" xfId="3" applyNumberFormat="1" applyFont="1" applyFill="1" applyAlignment="1">
      <alignment horizontal="right" vertical="center"/>
    </xf>
    <xf numFmtId="4" fontId="4" fillId="0" borderId="0" xfId="0" applyNumberFormat="1" applyFont="1"/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0" fontId="4" fillId="3" borderId="0" xfId="2" applyFont="1" applyAlignment="1">
      <alignment horizontal="right" vertical="center" indent="2"/>
    </xf>
    <xf numFmtId="4" fontId="4" fillId="0" borderId="1" xfId="0" applyNumberFormat="1" applyFont="1" applyBorder="1" applyAlignment="1">
      <alignment horizontal="right" vertical="center" indent="2"/>
    </xf>
    <xf numFmtId="4" fontId="4" fillId="5" borderId="0" xfId="3" applyNumberFormat="1" applyFont="1" applyFill="1" applyAlignment="1">
      <alignment horizontal="right" vertical="center" indent="2"/>
    </xf>
    <xf numFmtId="4" fontId="4" fillId="0" borderId="0" xfId="0" applyNumberFormat="1" applyFont="1" applyAlignment="1">
      <alignment horizontal="right" vertical="center" indent="2"/>
    </xf>
    <xf numFmtId="4" fontId="1" fillId="4" borderId="0" xfId="3" applyNumberFormat="1" applyAlignment="1">
      <alignment horizontal="right" vertical="center" indent="2"/>
    </xf>
    <xf numFmtId="164" fontId="4" fillId="0" borderId="1" xfId="0" applyNumberFormat="1" applyFont="1" applyBorder="1" applyAlignment="1">
      <alignment horizontal="right" vertical="center" indent="1"/>
    </xf>
    <xf numFmtId="164" fontId="4" fillId="5" borderId="0" xfId="3" applyNumberFormat="1" applyFont="1" applyFill="1" applyAlignment="1">
      <alignment horizontal="right" vertical="center" indent="1"/>
    </xf>
    <xf numFmtId="164" fontId="4" fillId="0" borderId="0" xfId="0" applyNumberFormat="1" applyFont="1" applyAlignment="1">
      <alignment horizontal="right" vertical="center" indent="1"/>
    </xf>
    <xf numFmtId="164" fontId="1" fillId="4" borderId="0" xfId="3" applyNumberFormat="1" applyAlignment="1">
      <alignment horizontal="right" vertical="center" indent="1"/>
    </xf>
    <xf numFmtId="0" fontId="1" fillId="3" borderId="2" xfId="2" applyBorder="1" applyAlignment="1">
      <alignment vertical="center"/>
    </xf>
    <xf numFmtId="4" fontId="1" fillId="3" borderId="2" xfId="2" applyNumberFormat="1" applyBorder="1" applyAlignment="1">
      <alignment horizontal="right" vertical="center" indent="2"/>
    </xf>
    <xf numFmtId="164" fontId="1" fillId="3" borderId="2" xfId="2" applyNumberFormat="1" applyBorder="1" applyAlignment="1">
      <alignment horizontal="right" vertical="center"/>
    </xf>
    <xf numFmtId="164" fontId="1" fillId="3" borderId="2" xfId="2" applyNumberFormat="1" applyBorder="1" applyAlignment="1">
      <alignment horizontal="right" vertical="center" indent="1"/>
    </xf>
    <xf numFmtId="0" fontId="5" fillId="3" borderId="0" xfId="2" applyFont="1" applyAlignment="1">
      <alignment horizontal="left"/>
    </xf>
    <xf numFmtId="0" fontId="3" fillId="2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0" xfId="1" applyFont="1" applyAlignment="1">
      <alignment horizontal="center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4" fontId="6" fillId="4" borderId="0" xfId="3" applyNumberFormat="1" applyFont="1" applyAlignment="1">
      <alignment horizontal="right"/>
    </xf>
    <xf numFmtId="164" fontId="6" fillId="4" borderId="0" xfId="3" applyNumberFormat="1" applyFont="1" applyAlignment="1">
      <alignment horizontal="right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1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Myriad Pro"/>
        <scheme val="none"/>
      </font>
      <numFmt numFmtId="164" formatCode="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Myriad Pro"/>
        <scheme val="none"/>
      </font>
      <numFmt numFmtId="164" formatCode="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Myriad Pro"/>
        <scheme val="none"/>
      </font>
      <numFmt numFmtId="164" formatCode="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 Pro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yriad Pro"/>
        <scheme val="none"/>
      </font>
      <alignment horizontal="right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abla12" displayName="Tabla12" ref="A8:X21" headerRowCount="0" totalsRowShown="0" headerRowDxfId="155" dataDxfId="153" headerRowBorderDxfId="154" tableBorderDxfId="152">
  <tableColumns count="24">
    <tableColumn id="1" xr3:uid="{00000000-0010-0000-0000-000001000000}" name="Columna1" headerRowDxfId="151" dataDxfId="150"/>
    <tableColumn id="8" xr3:uid="{00000000-0010-0000-0000-000008000000}" name="Columna8" headerRowDxfId="149" dataDxfId="148" dataCellStyle="20% - Énfasis1"/>
    <tableColumn id="3" xr3:uid="{00000000-0010-0000-0000-000003000000}" name="Columna3" headerRowDxfId="147" dataDxfId="146" dataCellStyle="20% - Énfasis1"/>
    <tableColumn id="4" xr3:uid="{00000000-0010-0000-0000-000004000000}" name="Columna4" headerRowDxfId="145" dataDxfId="144" dataCellStyle="20% - Énfasis1"/>
    <tableColumn id="5" xr3:uid="{00000000-0010-0000-0000-000005000000}" name="Columna5" headerRowDxfId="143" dataDxfId="142" dataCellStyle="20% - Énfasis1"/>
    <tableColumn id="6" xr3:uid="{00000000-0010-0000-0000-000006000000}" name="Columna6" headerRowDxfId="141" dataDxfId="140" dataCellStyle="20% - Énfasis1"/>
    <tableColumn id="7" xr3:uid="{00000000-0010-0000-0000-000007000000}" name="Columna7" headerRowDxfId="139" dataDxfId="138" dataCellStyle="20% - Énfasis1"/>
    <tableColumn id="9" xr3:uid="{00000000-0010-0000-0000-000009000000}" name="Columna9" headerRowDxfId="137" dataDxfId="136" dataCellStyle="20% - Énfasis1"/>
    <tableColumn id="10" xr3:uid="{00000000-0010-0000-0000-00000A000000}" name="Columna10" headerRowDxfId="135" dataDxfId="134" dataCellStyle="20% - Énfasis1"/>
    <tableColumn id="12" xr3:uid="{00000000-0010-0000-0000-00000C000000}" name="Columna12" headerRowDxfId="133" dataDxfId="132" dataCellStyle="20% - Énfasis1"/>
    <tableColumn id="13" xr3:uid="{00000000-0010-0000-0000-00000D000000}" name="Columna13" headerRowDxfId="131" dataDxfId="130" dataCellStyle="20% - Énfasis1"/>
    <tableColumn id="15" xr3:uid="{00000000-0010-0000-0000-00000F000000}" name="Columna15" headerRowDxfId="129" dataDxfId="128" dataCellStyle="20% - Énfasis1"/>
    <tableColumn id="16" xr3:uid="{00000000-0010-0000-0000-000010000000}" name="Columna16" headerRowDxfId="127" dataDxfId="126" dataCellStyle="20% - Énfasis1"/>
    <tableColumn id="18" xr3:uid="{00000000-0010-0000-0000-000012000000}" name="Columna18" headerRowDxfId="125" dataDxfId="124" dataCellStyle="20% - Énfasis1"/>
    <tableColumn id="22" xr3:uid="{00000000-0010-0000-0000-000016000000}" name="Columna22" headerRowDxfId="123" dataDxfId="122" dataCellStyle="20% - Énfasis1"/>
    <tableColumn id="2" xr3:uid="{00000000-0010-0000-0000-000002000000}" name="Columna2" headerRowDxfId="121" dataDxfId="120" dataCellStyle="20% - Énfasis1"/>
    <tableColumn id="19" xr3:uid="{00000000-0010-0000-0000-000013000000}" name="Columna19" headerRowDxfId="119" dataDxfId="118" dataCellStyle="20% - Énfasis1"/>
    <tableColumn id="20" xr3:uid="{00000000-0010-0000-0000-000014000000}" name="Columna20" headerRowDxfId="117" dataDxfId="116" dataCellStyle="20% - Énfasis1"/>
    <tableColumn id="11" xr3:uid="{00000000-0010-0000-0000-00000B000000}" name="Columna11" headerRowDxfId="115" dataDxfId="114" dataCellStyle="20% - Énfasis1"/>
    <tableColumn id="14" xr3:uid="{00000000-0010-0000-0000-00000E000000}" name="Columna14" headerRowDxfId="113" dataDxfId="112" dataCellStyle="20% - Énfasis1"/>
    <tableColumn id="17" xr3:uid="{00000000-0010-0000-0000-000011000000}" name="Columna17" headerRowDxfId="111" dataDxfId="110" dataCellStyle="20% - Énfasis1"/>
    <tableColumn id="21" xr3:uid="{A3A0F88B-13D3-4F62-9DCF-A4D0DA3D4FB5}" name="Columna21" headerRowDxfId="109" dataDxfId="108" dataCellStyle="20% - Énfasis1"/>
    <tableColumn id="23" xr3:uid="{04D9E5E2-88BD-40AE-97FE-376E981F8023}" name="Columna23" headerRowDxfId="107" dataDxfId="106" dataCellStyle="20% - Énfasis1">
      <calculatedColumnFormula>V8*100/V$21</calculatedColumnFormula>
    </tableColumn>
    <tableColumn id="24" xr3:uid="{2B6054C0-0E45-4780-BB53-FAC8CF24307A}" name="Columna24" headerRowDxfId="105" dataDxfId="104" dataCellStyle="20% - Énfasis1">
      <calculatedColumnFormula>(Tabla12[[#This Row],[Columna21]]*100/Tabla12[[#This Row],[Columna11]])-100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a122" displayName="Tabla122" ref="A25:X38" headerRowCount="0" totalsRowShown="0" headerRowDxfId="103" dataDxfId="101" headerRowBorderDxfId="102" tableBorderDxfId="100">
  <tableColumns count="24">
    <tableColumn id="1" xr3:uid="{00000000-0010-0000-0100-000001000000}" name="Columna1" headerRowDxfId="99" dataDxfId="98"/>
    <tableColumn id="8" xr3:uid="{00000000-0010-0000-0100-000008000000}" name="Columna8" headerRowDxfId="97" dataDxfId="96" dataCellStyle="20% - Énfasis1"/>
    <tableColumn id="3" xr3:uid="{00000000-0010-0000-0100-000003000000}" name="Columna3" headerRowDxfId="95" dataDxfId="94" dataCellStyle="20% - Énfasis1"/>
    <tableColumn id="4" xr3:uid="{00000000-0010-0000-0100-000004000000}" name="Columna4" headerRowDxfId="93" dataDxfId="92" dataCellStyle="20% - Énfasis1"/>
    <tableColumn id="5" xr3:uid="{00000000-0010-0000-0100-000005000000}" name="Columna5" headerRowDxfId="91" dataDxfId="90" dataCellStyle="20% - Énfasis1"/>
    <tableColumn id="6" xr3:uid="{00000000-0010-0000-0100-000006000000}" name="Columna6" headerRowDxfId="89" dataDxfId="88" dataCellStyle="20% - Énfasis1"/>
    <tableColumn id="7" xr3:uid="{00000000-0010-0000-0100-000007000000}" name="Columna7" headerRowDxfId="87" dataDxfId="86" dataCellStyle="20% - Énfasis1"/>
    <tableColumn id="9" xr3:uid="{00000000-0010-0000-0100-000009000000}" name="Columna9" headerRowDxfId="85" dataDxfId="84" dataCellStyle="20% - Énfasis1"/>
    <tableColumn id="10" xr3:uid="{00000000-0010-0000-0100-00000A000000}" name="Columna10" headerRowDxfId="83" dataDxfId="82" dataCellStyle="20% - Énfasis1"/>
    <tableColumn id="12" xr3:uid="{00000000-0010-0000-0100-00000C000000}" name="Columna12" headerRowDxfId="81" dataDxfId="80" dataCellStyle="20% - Énfasis1"/>
    <tableColumn id="13" xr3:uid="{00000000-0010-0000-0100-00000D000000}" name="Columna13" headerRowDxfId="79" dataDxfId="78" dataCellStyle="20% - Énfasis1"/>
    <tableColumn id="15" xr3:uid="{00000000-0010-0000-0100-00000F000000}" name="Columna15" headerRowDxfId="77" dataDxfId="76" dataCellStyle="20% - Énfasis1"/>
    <tableColumn id="16" xr3:uid="{00000000-0010-0000-0100-000010000000}" name="Columna16" headerRowDxfId="75" dataDxfId="74" dataCellStyle="20% - Énfasis1"/>
    <tableColumn id="18" xr3:uid="{00000000-0010-0000-0100-000012000000}" name="Columna18" headerRowDxfId="73" dataDxfId="72" dataCellStyle="20% - Énfasis1"/>
    <tableColumn id="22" xr3:uid="{00000000-0010-0000-0100-000016000000}" name="Columna22" headerRowDxfId="71" dataDxfId="70" dataCellStyle="20% - Énfasis1"/>
    <tableColumn id="2" xr3:uid="{00000000-0010-0000-0100-000002000000}" name="Columna2" headerRowDxfId="69" dataDxfId="68" dataCellStyle="20% - Énfasis1"/>
    <tableColumn id="19" xr3:uid="{00000000-0010-0000-0100-000013000000}" name="Columna19" headerRowDxfId="67" dataDxfId="66" dataCellStyle="20% - Énfasis1"/>
    <tableColumn id="20" xr3:uid="{00000000-0010-0000-0100-000014000000}" name="Columna20" headerRowDxfId="65" dataDxfId="64" dataCellStyle="20% - Énfasis1"/>
    <tableColumn id="11" xr3:uid="{00000000-0010-0000-0100-00000B000000}" name="Columna11" headerRowDxfId="63" dataDxfId="62"/>
    <tableColumn id="14" xr3:uid="{00000000-0010-0000-0100-00000E000000}" name="Columna14" headerRowDxfId="61" dataDxfId="60"/>
    <tableColumn id="17" xr3:uid="{00000000-0010-0000-0100-000011000000}" name="Columna17" headerRowDxfId="59" dataDxfId="9"/>
    <tableColumn id="21" xr3:uid="{6CBA663B-EF9F-46D3-81BB-C4CD127CF170}" name="Columna21" headerRowDxfId="13" dataDxfId="10"/>
    <tableColumn id="23" xr3:uid="{57FC74AE-B6C3-402E-AA0F-67CC17452743}" name="Columna23" headerRowDxfId="12" dataDxfId="8"/>
    <tableColumn id="24" xr3:uid="{35E3DF04-0CE6-4564-8B54-AC1C034D103E}" name="Columna24" headerRowDxfId="11" dataDxfId="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a1223" displayName="Tabla1223" ref="A42:X55" headerRowCount="0" totalsRowShown="0" headerRowDxfId="58" dataDxfId="56" headerRowBorderDxfId="57" tableBorderDxfId="55">
  <tableColumns count="24">
    <tableColumn id="1" xr3:uid="{00000000-0010-0000-0200-000001000000}" name="Columna1" headerRowDxfId="54" dataDxfId="53"/>
    <tableColumn id="8" xr3:uid="{00000000-0010-0000-0200-000008000000}" name="Columna8" headerRowDxfId="52" dataDxfId="51" dataCellStyle="20% - Énfasis1"/>
    <tableColumn id="3" xr3:uid="{00000000-0010-0000-0200-000003000000}" name="Columna3" headerRowDxfId="50" dataDxfId="49" dataCellStyle="20% - Énfasis1"/>
    <tableColumn id="4" xr3:uid="{00000000-0010-0000-0200-000004000000}" name="Columna4" headerRowDxfId="48" dataDxfId="47" dataCellStyle="20% - Énfasis1"/>
    <tableColumn id="5" xr3:uid="{00000000-0010-0000-0200-000005000000}" name="Columna5" headerRowDxfId="46" dataDxfId="45" dataCellStyle="20% - Énfasis1"/>
    <tableColumn id="6" xr3:uid="{00000000-0010-0000-0200-000006000000}" name="Columna6" headerRowDxfId="44" dataDxfId="43" dataCellStyle="20% - Énfasis1"/>
    <tableColumn id="7" xr3:uid="{00000000-0010-0000-0200-000007000000}" name="Columna7" headerRowDxfId="42" dataDxfId="41" dataCellStyle="20% - Énfasis1"/>
    <tableColumn id="9" xr3:uid="{00000000-0010-0000-0200-000009000000}" name="Columna9" headerRowDxfId="40" dataDxfId="39" dataCellStyle="20% - Énfasis1"/>
    <tableColumn id="10" xr3:uid="{00000000-0010-0000-0200-00000A000000}" name="Columna10" headerRowDxfId="38" dataDxfId="37" dataCellStyle="20% - Énfasis1"/>
    <tableColumn id="12" xr3:uid="{00000000-0010-0000-0200-00000C000000}" name="Columna12" headerRowDxfId="36" dataDxfId="35" dataCellStyle="20% - Énfasis1"/>
    <tableColumn id="13" xr3:uid="{00000000-0010-0000-0200-00000D000000}" name="Columna13" headerRowDxfId="34" dataDxfId="33" dataCellStyle="20% - Énfasis1"/>
    <tableColumn id="15" xr3:uid="{00000000-0010-0000-0200-00000F000000}" name="Columna15" headerRowDxfId="32" dataDxfId="31" dataCellStyle="20% - Énfasis1"/>
    <tableColumn id="16" xr3:uid="{00000000-0010-0000-0200-000010000000}" name="Columna16" headerRowDxfId="30" dataDxfId="29" dataCellStyle="20% - Énfasis1"/>
    <tableColumn id="18" xr3:uid="{00000000-0010-0000-0200-000012000000}" name="Columna18" headerRowDxfId="28" dataDxfId="27" dataCellStyle="20% - Énfasis1"/>
    <tableColumn id="22" xr3:uid="{00000000-0010-0000-0200-000016000000}" name="Columna22" headerRowDxfId="26" dataDxfId="25" dataCellStyle="20% - Énfasis1"/>
    <tableColumn id="2" xr3:uid="{00000000-0010-0000-0200-000002000000}" name="Columna2" headerRowDxfId="24" dataDxfId="23" dataCellStyle="20% - Énfasis1"/>
    <tableColumn id="19" xr3:uid="{00000000-0010-0000-0200-000013000000}" name="Columna19" headerRowDxfId="22" dataDxfId="21" dataCellStyle="20% - Énfasis1"/>
    <tableColumn id="20" xr3:uid="{00000000-0010-0000-0200-000014000000}" name="Columna20" headerRowDxfId="20" dataDxfId="19" dataCellStyle="20% - Énfasis1"/>
    <tableColumn id="11" xr3:uid="{00000000-0010-0000-0200-00000B000000}" name="Columna11" headerRowDxfId="18" dataDxfId="17" dataCellStyle="20% - Énfasis1"/>
    <tableColumn id="14" xr3:uid="{00000000-0010-0000-0200-00000E000000}" name="Columna14" headerRowDxfId="16" dataDxfId="15" dataCellStyle="20% - Énfasis1"/>
    <tableColumn id="17" xr3:uid="{00000000-0010-0000-0200-000011000000}" name="Columna17" headerRowDxfId="14" dataDxfId="3" dataCellStyle="20% - Énfasis1"/>
    <tableColumn id="21" xr3:uid="{71A532D9-A826-4922-8C5D-BC0AE2CAC1CD}" name="Columna21" headerRowDxfId="6" dataDxfId="2"/>
    <tableColumn id="23" xr3:uid="{7F810565-2907-4D1F-AEB5-BAE6081B507A}" name="Columna23" headerRowDxfId="5" dataDxfId="1"/>
    <tableColumn id="24" xr3:uid="{FED96E10-5FF5-4710-A7AF-74BF4326A865}" name="Columna24" headerRowDxfId="4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A12FB-BFD2-4FB0-A7FF-E43393E4289B}">
  <sheetPr>
    <pageSetUpPr fitToPage="1"/>
  </sheetPr>
  <dimension ref="A1:K59"/>
  <sheetViews>
    <sheetView tabSelected="1" topLeftCell="A31" zoomScale="110" zoomScaleNormal="110" workbookViewId="0">
      <selection activeCell="B43" sqref="B43"/>
    </sheetView>
  </sheetViews>
  <sheetFormatPr baseColWidth="10" defaultRowHeight="15" x14ac:dyDescent="0.25"/>
  <cols>
    <col min="1" max="1" width="36.28515625" style="17" customWidth="1"/>
    <col min="2" max="2" width="14.7109375" style="17" customWidth="1"/>
    <col min="3" max="3" width="7.42578125" style="17" customWidth="1"/>
    <col min="4" max="4" width="14.7109375" style="17" customWidth="1"/>
    <col min="5" max="5" width="7.5703125" style="17" customWidth="1"/>
    <col min="6" max="6" width="9.140625" style="17" customWidth="1"/>
    <col min="7" max="16384" width="11.42578125" style="17"/>
  </cols>
  <sheetData>
    <row r="1" spans="1:11" x14ac:dyDescent="0.25">
      <c r="A1" s="1" t="s">
        <v>24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40" t="s">
        <v>15</v>
      </c>
      <c r="B3" s="40"/>
      <c r="C3" s="40"/>
      <c r="D3" s="40"/>
      <c r="E3" s="40"/>
      <c r="F3" s="40"/>
      <c r="G3" s="2"/>
      <c r="H3" s="2"/>
      <c r="I3" s="2"/>
      <c r="J3" s="2"/>
      <c r="K3" s="2"/>
    </row>
    <row r="4" spans="1:11" x14ac:dyDescent="0.25">
      <c r="A4" s="3" t="s">
        <v>25</v>
      </c>
      <c r="B4" s="3"/>
      <c r="C4" s="3"/>
      <c r="D4" s="3"/>
      <c r="E4" s="3"/>
      <c r="F4" s="3"/>
      <c r="G4" s="2"/>
      <c r="H4" s="2"/>
      <c r="I4" s="2"/>
      <c r="J4" s="2"/>
      <c r="K4" s="2"/>
    </row>
    <row r="5" spans="1:11" x14ac:dyDescent="0.25">
      <c r="A5" s="40" t="s">
        <v>23</v>
      </c>
      <c r="B5" s="40"/>
      <c r="C5" s="40"/>
      <c r="D5" s="40"/>
      <c r="E5" s="40"/>
      <c r="F5" s="40"/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1.75" customHeight="1" x14ac:dyDescent="0.25">
      <c r="A7" s="4"/>
      <c r="B7" s="41" t="s">
        <v>17</v>
      </c>
      <c r="C7" s="42"/>
      <c r="D7" s="42"/>
      <c r="E7" s="42"/>
      <c r="F7" s="42"/>
      <c r="G7" s="2"/>
      <c r="H7" s="2"/>
      <c r="I7" s="2"/>
      <c r="J7" s="2"/>
      <c r="K7" s="2"/>
    </row>
    <row r="8" spans="1:11" ht="31.5" customHeight="1" x14ac:dyDescent="0.25">
      <c r="A8" s="2"/>
      <c r="B8" s="27">
        <v>2017</v>
      </c>
      <c r="C8" s="7" t="s">
        <v>0</v>
      </c>
      <c r="D8" s="27">
        <v>2018</v>
      </c>
      <c r="E8" s="7" t="s">
        <v>0</v>
      </c>
      <c r="F8" s="8" t="s">
        <v>31</v>
      </c>
      <c r="G8" s="2"/>
      <c r="H8" s="2"/>
      <c r="I8" s="2"/>
      <c r="J8" s="2"/>
      <c r="K8" s="2"/>
    </row>
    <row r="9" spans="1:11" ht="15" customHeight="1" x14ac:dyDescent="0.25">
      <c r="A9" s="25" t="s">
        <v>9</v>
      </c>
      <c r="B9" s="28">
        <v>944.42709994999996</v>
      </c>
      <c r="C9" s="26">
        <v>39.855291268580359</v>
      </c>
      <c r="D9" s="28">
        <v>954.822</v>
      </c>
      <c r="E9" s="26">
        <f>D9*100/D$22</f>
        <v>39.145878584975513</v>
      </c>
      <c r="F9" s="32">
        <f>(D9*100/B9)-100</f>
        <v>1.1006566891770007</v>
      </c>
      <c r="G9" s="2"/>
      <c r="H9" s="2"/>
      <c r="I9" s="2"/>
      <c r="J9" s="2"/>
      <c r="K9" s="2"/>
    </row>
    <row r="10" spans="1:11" ht="15" customHeight="1" x14ac:dyDescent="0.25">
      <c r="A10" s="22" t="s">
        <v>1</v>
      </c>
      <c r="B10" s="29">
        <v>53.295363649999999</v>
      </c>
      <c r="C10" s="23">
        <v>2.2490907362231716</v>
      </c>
      <c r="D10" s="29">
        <v>62.362000000000002</v>
      </c>
      <c r="E10" s="23">
        <f t="shared" ref="E10:E22" si="0">D10*100/D$22</f>
        <v>2.5567229078469524</v>
      </c>
      <c r="F10" s="33">
        <f>(D10*100/B10)-100</f>
        <v>17.012054574844811</v>
      </c>
      <c r="G10" s="2"/>
      <c r="H10" s="2"/>
      <c r="I10" s="2"/>
      <c r="J10" s="2"/>
      <c r="K10" s="2"/>
    </row>
    <row r="11" spans="1:11" ht="15" customHeight="1" x14ac:dyDescent="0.25">
      <c r="A11" s="20" t="s">
        <v>2</v>
      </c>
      <c r="B11" s="30">
        <v>421.18082023999995</v>
      </c>
      <c r="C11" s="21">
        <v>17.774039169665386</v>
      </c>
      <c r="D11" s="30">
        <v>429.86700000000002</v>
      </c>
      <c r="E11" s="21">
        <f t="shared" si="0"/>
        <v>17.623726086838879</v>
      </c>
      <c r="F11" s="34">
        <f t="shared" ref="F11:F22" si="1">(D11*100/B11)-100</f>
        <v>2.0623398176228704</v>
      </c>
      <c r="G11" s="2"/>
      <c r="H11" s="2"/>
      <c r="I11" s="2"/>
      <c r="J11" s="2"/>
      <c r="K11" s="2"/>
    </row>
    <row r="12" spans="1:11" ht="15" customHeight="1" x14ac:dyDescent="0.25">
      <c r="A12" s="22" t="s">
        <v>3</v>
      </c>
      <c r="B12" s="29">
        <v>630.75341071000014</v>
      </c>
      <c r="C12" s="23">
        <v>26.618106261275702</v>
      </c>
      <c r="D12" s="29">
        <v>645.66300000000001</v>
      </c>
      <c r="E12" s="23">
        <f t="shared" si="0"/>
        <v>26.470949983149787</v>
      </c>
      <c r="F12" s="33">
        <f t="shared" si="1"/>
        <v>2.3637746600873868</v>
      </c>
      <c r="G12" s="2"/>
      <c r="H12" s="2"/>
      <c r="I12" s="2"/>
      <c r="J12" s="2"/>
      <c r="K12" s="2"/>
    </row>
    <row r="13" spans="1:11" ht="15" customHeight="1" x14ac:dyDescent="0.25">
      <c r="A13" s="20" t="s">
        <v>4</v>
      </c>
      <c r="B13" s="30">
        <v>96.26128555999999</v>
      </c>
      <c r="C13" s="21">
        <v>4.0622739162026393</v>
      </c>
      <c r="D13" s="30">
        <v>91.715000000000003</v>
      </c>
      <c r="E13" s="21">
        <f t="shared" si="0"/>
        <v>3.7601398526856622</v>
      </c>
      <c r="F13" s="34">
        <f t="shared" si="1"/>
        <v>-4.7228598013749519</v>
      </c>
      <c r="G13" s="2"/>
      <c r="H13" s="2"/>
      <c r="I13" s="2"/>
      <c r="J13" s="2"/>
      <c r="K13" s="2"/>
    </row>
    <row r="14" spans="1:11" ht="15" customHeight="1" x14ac:dyDescent="0.25">
      <c r="A14" s="18" t="s">
        <v>10</v>
      </c>
      <c r="B14" s="31">
        <v>2145.9179801099999</v>
      </c>
      <c r="C14" s="19">
        <v>90.558801351947267</v>
      </c>
      <c r="D14" s="31">
        <f>SUM(D9:D13)</f>
        <v>2184.4290000000001</v>
      </c>
      <c r="E14" s="19">
        <f t="shared" si="0"/>
        <v>89.557417415496801</v>
      </c>
      <c r="F14" s="35">
        <f t="shared" si="1"/>
        <v>1.7946175132017999</v>
      </c>
      <c r="G14" s="2"/>
      <c r="H14" s="2"/>
      <c r="I14" s="2"/>
      <c r="J14" s="2"/>
      <c r="K14" s="2"/>
    </row>
    <row r="15" spans="1:11" ht="15" customHeight="1" x14ac:dyDescent="0.25">
      <c r="A15" s="20" t="s">
        <v>5</v>
      </c>
      <c r="B15" s="30">
        <v>40.87598182</v>
      </c>
      <c r="C15" s="21">
        <v>1.7249866733086598</v>
      </c>
      <c r="D15" s="30">
        <v>46.792999999999999</v>
      </c>
      <c r="E15" s="21">
        <f t="shared" si="0"/>
        <v>1.918423639826857</v>
      </c>
      <c r="F15" s="34">
        <f t="shared" si="1"/>
        <v>14.475537752355336</v>
      </c>
      <c r="G15" s="2"/>
      <c r="H15" s="2"/>
      <c r="I15" s="2"/>
      <c r="J15" s="2"/>
      <c r="K15" s="2"/>
    </row>
    <row r="16" spans="1:11" ht="15" customHeight="1" x14ac:dyDescent="0.25">
      <c r="A16" s="22" t="s">
        <v>6</v>
      </c>
      <c r="B16" s="29">
        <v>129.96546203</v>
      </c>
      <c r="C16" s="23">
        <v>5.4846068524881399</v>
      </c>
      <c r="D16" s="29">
        <v>152.99799999999999</v>
      </c>
      <c r="E16" s="23">
        <f t="shared" si="0"/>
        <v>6.2726258210892532</v>
      </c>
      <c r="F16" s="33">
        <f t="shared" si="1"/>
        <v>17.722045234358788</v>
      </c>
      <c r="G16" s="2"/>
      <c r="H16" s="2"/>
      <c r="I16" s="2"/>
      <c r="J16" s="2"/>
      <c r="K16" s="2"/>
    </row>
    <row r="17" spans="1:11" ht="15" customHeight="1" x14ac:dyDescent="0.25">
      <c r="A17" s="18" t="s">
        <v>11</v>
      </c>
      <c r="B17" s="31">
        <v>170.84144385000002</v>
      </c>
      <c r="C17" s="19">
        <v>7.2095935257968007</v>
      </c>
      <c r="D17" s="31">
        <f>D15+D16</f>
        <v>199.791</v>
      </c>
      <c r="E17" s="19">
        <f t="shared" si="0"/>
        <v>8.1910494609161102</v>
      </c>
      <c r="F17" s="35">
        <f t="shared" si="1"/>
        <v>16.945277151496029</v>
      </c>
      <c r="G17" s="2"/>
      <c r="H17" s="2"/>
      <c r="I17" s="2"/>
      <c r="J17" s="2"/>
      <c r="K17" s="2"/>
    </row>
    <row r="18" spans="1:11" ht="15" customHeight="1" x14ac:dyDescent="0.25">
      <c r="A18" s="18" t="s">
        <v>12</v>
      </c>
      <c r="B18" s="31">
        <v>2316.7594239600003</v>
      </c>
      <c r="C18" s="19">
        <v>97.768394877744072</v>
      </c>
      <c r="D18" s="31">
        <f>D14+D17</f>
        <v>2384.2200000000003</v>
      </c>
      <c r="E18" s="19">
        <f t="shared" si="0"/>
        <v>97.748466876412905</v>
      </c>
      <c r="F18" s="35">
        <f t="shared" si="1"/>
        <v>2.9118507231402901</v>
      </c>
      <c r="G18" s="2"/>
      <c r="H18" s="2"/>
      <c r="I18" s="2"/>
      <c r="J18" s="2"/>
      <c r="K18" s="2"/>
    </row>
    <row r="19" spans="1:11" ht="15" customHeight="1" x14ac:dyDescent="0.25">
      <c r="A19" s="20" t="s">
        <v>7</v>
      </c>
      <c r="B19" s="30">
        <v>2.8925060999999994</v>
      </c>
      <c r="C19" s="21">
        <v>0.1220651896983353</v>
      </c>
      <c r="D19" s="30">
        <v>4.9480000000000004</v>
      </c>
      <c r="E19" s="21">
        <f t="shared" si="0"/>
        <v>0.2028585508487015</v>
      </c>
      <c r="F19" s="34">
        <f t="shared" si="1"/>
        <v>71.062733454563897</v>
      </c>
      <c r="G19" s="2"/>
      <c r="H19" s="2"/>
      <c r="I19" s="2"/>
      <c r="J19" s="2"/>
      <c r="K19" s="2"/>
    </row>
    <row r="20" spans="1:11" ht="15" customHeight="1" x14ac:dyDescent="0.25">
      <c r="A20" s="22" t="s">
        <v>8</v>
      </c>
      <c r="B20" s="29">
        <v>49.988511369999998</v>
      </c>
      <c r="C20" s="23">
        <v>2.1095399325575985</v>
      </c>
      <c r="D20" s="29">
        <v>54.918999999999997</v>
      </c>
      <c r="E20" s="23">
        <f t="shared" si="0"/>
        <v>2.2515741216774123</v>
      </c>
      <c r="F20" s="33">
        <f t="shared" si="1"/>
        <v>9.8632435631179334</v>
      </c>
      <c r="G20" s="2"/>
      <c r="H20" s="2"/>
      <c r="I20" s="2"/>
      <c r="J20" s="2"/>
      <c r="K20" s="2"/>
    </row>
    <row r="21" spans="1:11" ht="15" customHeight="1" x14ac:dyDescent="0.25">
      <c r="A21" s="18" t="s">
        <v>13</v>
      </c>
      <c r="B21" s="31">
        <v>52.881017469999996</v>
      </c>
      <c r="C21" s="19">
        <v>2.2316051222559334</v>
      </c>
      <c r="D21" s="31">
        <f>D19+D20</f>
        <v>59.866999999999997</v>
      </c>
      <c r="E21" s="19">
        <f t="shared" si="0"/>
        <v>2.4544326725261136</v>
      </c>
      <c r="F21" s="35">
        <f t="shared" si="1"/>
        <v>13.210756646207173</v>
      </c>
      <c r="G21" s="2"/>
      <c r="H21" s="2"/>
      <c r="I21" s="2"/>
      <c r="J21" s="2"/>
      <c r="K21" s="2"/>
    </row>
    <row r="22" spans="1:11" ht="15" customHeight="1" x14ac:dyDescent="0.25">
      <c r="A22" s="36" t="s">
        <v>14</v>
      </c>
      <c r="B22" s="37">
        <v>2369.64044143</v>
      </c>
      <c r="C22" s="38">
        <v>100</v>
      </c>
      <c r="D22" s="37">
        <v>2439.1379999999999</v>
      </c>
      <c r="E22" s="38">
        <f t="shared" si="0"/>
        <v>100</v>
      </c>
      <c r="F22" s="39">
        <f t="shared" si="1"/>
        <v>2.932831384666116</v>
      </c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31.5" customHeight="1" x14ac:dyDescent="0.25">
      <c r="A24" s="4"/>
      <c r="B24" s="41" t="s">
        <v>22</v>
      </c>
      <c r="C24" s="42"/>
      <c r="D24" s="42"/>
      <c r="E24" s="42"/>
      <c r="F24" s="42"/>
      <c r="G24" s="2"/>
      <c r="H24" s="2"/>
      <c r="I24" s="2"/>
      <c r="J24" s="2"/>
      <c r="K24" s="2"/>
    </row>
    <row r="25" spans="1:11" ht="30" customHeight="1" x14ac:dyDescent="0.25">
      <c r="A25" s="2"/>
      <c r="B25" s="6">
        <v>2017</v>
      </c>
      <c r="C25" s="6" t="s">
        <v>0</v>
      </c>
      <c r="D25" s="6">
        <v>2018</v>
      </c>
      <c r="E25" s="6" t="s">
        <v>0</v>
      </c>
      <c r="F25" s="8" t="s">
        <v>31</v>
      </c>
      <c r="G25" s="2"/>
      <c r="H25" s="2"/>
      <c r="I25" s="2"/>
      <c r="J25" s="2"/>
      <c r="K25" s="2"/>
    </row>
    <row r="26" spans="1:11" ht="15" customHeight="1" x14ac:dyDescent="0.25">
      <c r="A26" s="25" t="s">
        <v>9</v>
      </c>
      <c r="B26" s="28">
        <v>532.11707456999989</v>
      </c>
      <c r="C26" s="26">
        <v>42.914368575303783</v>
      </c>
      <c r="D26" s="28">
        <v>532.63265881000007</v>
      </c>
      <c r="E26" s="26">
        <v>41.627728854937331</v>
      </c>
      <c r="F26" s="32">
        <v>9.6893008069102393E-2</v>
      </c>
      <c r="G26" s="2"/>
      <c r="H26" s="2"/>
      <c r="I26" s="2"/>
      <c r="J26" s="2"/>
      <c r="K26" s="2"/>
    </row>
    <row r="27" spans="1:11" ht="15" customHeight="1" x14ac:dyDescent="0.25">
      <c r="A27" s="22" t="s">
        <v>1</v>
      </c>
      <c r="B27" s="29">
        <v>37.227128360000002</v>
      </c>
      <c r="C27" s="23">
        <v>3.002306792602317</v>
      </c>
      <c r="D27" s="29">
        <v>43.849921620000003</v>
      </c>
      <c r="E27" s="23">
        <v>3.427076085769571</v>
      </c>
      <c r="F27" s="33">
        <v>17.7902340356612</v>
      </c>
      <c r="G27" s="2"/>
      <c r="H27" s="2"/>
      <c r="I27" s="2"/>
      <c r="J27" s="2"/>
      <c r="K27" s="2"/>
    </row>
    <row r="28" spans="1:11" ht="15" customHeight="1" x14ac:dyDescent="0.25">
      <c r="A28" s="20" t="s">
        <v>2</v>
      </c>
      <c r="B28" s="30">
        <v>215.22539118</v>
      </c>
      <c r="C28" s="21">
        <v>17.357574498668761</v>
      </c>
      <c r="D28" s="30">
        <v>218.37349479</v>
      </c>
      <c r="E28" s="21">
        <v>17.066908083580174</v>
      </c>
      <c r="F28" s="34">
        <v>1.4627008424703689</v>
      </c>
      <c r="G28" s="2"/>
      <c r="H28" s="2"/>
      <c r="I28" s="2"/>
      <c r="J28" s="2"/>
      <c r="K28" s="2"/>
    </row>
    <row r="29" spans="1:11" ht="15" customHeight="1" x14ac:dyDescent="0.25">
      <c r="A29" s="22" t="s">
        <v>3</v>
      </c>
      <c r="B29" s="29">
        <v>331.89627734000004</v>
      </c>
      <c r="C29" s="23">
        <v>26.76688994813739</v>
      </c>
      <c r="D29" s="29">
        <v>342.02643790000002</v>
      </c>
      <c r="E29" s="23">
        <v>26.73096285520889</v>
      </c>
      <c r="F29" s="33">
        <v>3.0522067439829925</v>
      </c>
      <c r="G29" s="2"/>
      <c r="H29" s="2"/>
      <c r="I29" s="2"/>
      <c r="J29" s="2"/>
      <c r="K29" s="2"/>
    </row>
    <row r="30" spans="1:11" ht="15" customHeight="1" x14ac:dyDescent="0.25">
      <c r="A30" s="20" t="s">
        <v>4</v>
      </c>
      <c r="B30" s="30">
        <v>28.133156639999996</v>
      </c>
      <c r="C30" s="21">
        <v>2.2688929014565806</v>
      </c>
      <c r="D30" s="30">
        <v>23.758804539999996</v>
      </c>
      <c r="E30" s="21">
        <v>1.8568614915920458</v>
      </c>
      <c r="F30" s="34">
        <v>-15.54874256015944</v>
      </c>
      <c r="G30" s="2"/>
      <c r="H30" s="2"/>
      <c r="I30" s="2"/>
      <c r="J30" s="2"/>
      <c r="K30" s="2"/>
    </row>
    <row r="31" spans="1:11" ht="15" customHeight="1" x14ac:dyDescent="0.25">
      <c r="A31" s="18" t="s">
        <v>10</v>
      </c>
      <c r="B31" s="31">
        <v>1144.5990280899998</v>
      </c>
      <c r="C31" s="19">
        <v>92.310032716168834</v>
      </c>
      <c r="D31" s="31">
        <v>1160.6413176600001</v>
      </c>
      <c r="E31" s="19">
        <v>90.709537371088018</v>
      </c>
      <c r="F31" s="35">
        <v>1.4015641439754063</v>
      </c>
      <c r="G31" s="2"/>
      <c r="H31" s="2"/>
      <c r="I31" s="2"/>
      <c r="J31" s="2"/>
      <c r="K31" s="2"/>
    </row>
    <row r="32" spans="1:11" ht="15" customHeight="1" x14ac:dyDescent="0.25">
      <c r="A32" s="20" t="s">
        <v>5</v>
      </c>
      <c r="B32" s="30">
        <v>29.60672323</v>
      </c>
      <c r="C32" s="21">
        <v>2.387733628029046</v>
      </c>
      <c r="D32" s="30">
        <v>35.833794230000002</v>
      </c>
      <c r="E32" s="21">
        <v>2.8005783073511599</v>
      </c>
      <c r="F32" s="34">
        <v>21.032624757643617</v>
      </c>
      <c r="G32" s="2"/>
      <c r="H32" s="2"/>
      <c r="I32" s="2"/>
      <c r="J32" s="2"/>
      <c r="K32" s="2"/>
    </row>
    <row r="33" spans="1:11" ht="15" customHeight="1" x14ac:dyDescent="0.25">
      <c r="A33" s="22" t="s">
        <v>6</v>
      </c>
      <c r="B33" s="29">
        <v>23.610030839999997</v>
      </c>
      <c r="C33" s="23">
        <v>1.9041102305555904</v>
      </c>
      <c r="D33" s="29">
        <v>35.695529259999994</v>
      </c>
      <c r="E33" s="23">
        <v>2.7897722544625601</v>
      </c>
      <c r="F33" s="33">
        <v>51.187982353351288</v>
      </c>
      <c r="G33" s="2"/>
      <c r="H33" s="2"/>
      <c r="I33" s="2"/>
      <c r="J33" s="2"/>
      <c r="K33" s="2"/>
    </row>
    <row r="34" spans="1:11" ht="15" customHeight="1" x14ac:dyDescent="0.25">
      <c r="A34" s="18" t="s">
        <v>11</v>
      </c>
      <c r="B34" s="31">
        <v>53.216754069999993</v>
      </c>
      <c r="C34" s="19">
        <v>4.2918438585846364</v>
      </c>
      <c r="D34" s="31">
        <v>71.529323489999996</v>
      </c>
      <c r="E34" s="19">
        <v>5.5903505618137199</v>
      </c>
      <c r="F34" s="35">
        <v>34.411285956885138</v>
      </c>
      <c r="G34" s="2"/>
      <c r="H34" s="2"/>
      <c r="I34" s="2"/>
      <c r="J34" s="2"/>
      <c r="K34" s="2"/>
    </row>
    <row r="35" spans="1:11" ht="15" customHeight="1" x14ac:dyDescent="0.25">
      <c r="A35" s="18" t="s">
        <v>12</v>
      </c>
      <c r="B35" s="31">
        <v>1197.81578216</v>
      </c>
      <c r="C35" s="19">
        <v>96.601876574753462</v>
      </c>
      <c r="D35" s="31">
        <v>1232.1706411499999</v>
      </c>
      <c r="E35" s="19">
        <v>96.299887932901711</v>
      </c>
      <c r="F35" s="35">
        <v>2.8681254247667596</v>
      </c>
      <c r="G35" s="2"/>
      <c r="H35" s="2"/>
      <c r="I35" s="2"/>
      <c r="J35" s="2"/>
      <c r="K35" s="2"/>
    </row>
    <row r="36" spans="1:11" ht="15" customHeight="1" x14ac:dyDescent="0.25">
      <c r="A36" s="20" t="s">
        <v>7</v>
      </c>
      <c r="B36" s="30">
        <v>2.2648608000000001</v>
      </c>
      <c r="C36" s="21">
        <v>0.18265730567187688</v>
      </c>
      <c r="D36" s="30">
        <v>2.9558588000000001</v>
      </c>
      <c r="E36" s="21">
        <v>0.2310141644990138</v>
      </c>
      <c r="F36" s="34">
        <v>30.509512990820468</v>
      </c>
      <c r="G36" s="2"/>
      <c r="H36" s="2"/>
      <c r="I36" s="2"/>
      <c r="J36" s="2"/>
      <c r="K36" s="2"/>
    </row>
    <row r="37" spans="1:11" ht="15" customHeight="1" x14ac:dyDescent="0.25">
      <c r="A37" s="22" t="s">
        <v>8</v>
      </c>
      <c r="B37" s="29">
        <v>39.870199230000004</v>
      </c>
      <c r="C37" s="23">
        <v>3.2154661195746517</v>
      </c>
      <c r="D37" s="29">
        <v>44.387596689999995</v>
      </c>
      <c r="E37" s="23">
        <v>3.4690979025992505</v>
      </c>
      <c r="F37" s="33">
        <v>11.330260563636486</v>
      </c>
      <c r="G37" s="2"/>
      <c r="H37" s="2"/>
      <c r="I37" s="2"/>
      <c r="J37" s="2"/>
      <c r="K37" s="2"/>
    </row>
    <row r="38" spans="1:11" ht="15" customHeight="1" x14ac:dyDescent="0.25">
      <c r="A38" s="18" t="s">
        <v>13</v>
      </c>
      <c r="B38" s="31">
        <v>42.135060030000005</v>
      </c>
      <c r="C38" s="19">
        <v>3.3981234252465282</v>
      </c>
      <c r="D38" s="31">
        <v>47.343455490000004</v>
      </c>
      <c r="E38" s="19">
        <v>3.7001120670982655</v>
      </c>
      <c r="F38" s="35">
        <v>12.361191502496126</v>
      </c>
      <c r="G38" s="2"/>
      <c r="H38" s="2"/>
      <c r="I38" s="2"/>
      <c r="J38" s="2"/>
      <c r="K38" s="2"/>
    </row>
    <row r="39" spans="1:11" ht="15" customHeight="1" x14ac:dyDescent="0.25">
      <c r="A39" s="36" t="s">
        <v>14</v>
      </c>
      <c r="B39" s="37">
        <v>1239.95084219</v>
      </c>
      <c r="C39" s="38">
        <v>100</v>
      </c>
      <c r="D39" s="37">
        <v>1279.5140966400002</v>
      </c>
      <c r="E39" s="38">
        <v>100</v>
      </c>
      <c r="F39" s="39">
        <v>3.19071152692824</v>
      </c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30.75" customHeight="1" x14ac:dyDescent="0.25">
      <c r="A41" s="4"/>
      <c r="B41" s="41" t="s">
        <v>18</v>
      </c>
      <c r="C41" s="42"/>
      <c r="D41" s="42"/>
      <c r="E41" s="42"/>
      <c r="F41" s="42"/>
      <c r="G41" s="2"/>
      <c r="H41" s="2"/>
      <c r="I41" s="2"/>
      <c r="J41" s="2"/>
      <c r="K41" s="2"/>
    </row>
    <row r="42" spans="1:11" ht="26.25" customHeight="1" x14ac:dyDescent="0.25">
      <c r="A42" s="2"/>
      <c r="B42" s="6">
        <v>2017</v>
      </c>
      <c r="C42" s="6" t="s">
        <v>0</v>
      </c>
      <c r="D42" s="6">
        <v>2018</v>
      </c>
      <c r="E42" s="6" t="s">
        <v>0</v>
      </c>
      <c r="F42" s="8" t="s">
        <v>30</v>
      </c>
      <c r="G42" s="2"/>
      <c r="H42" s="2"/>
      <c r="I42" s="2"/>
      <c r="J42" s="2"/>
      <c r="K42" s="2"/>
    </row>
    <row r="43" spans="1:11" ht="15" customHeight="1" x14ac:dyDescent="0.25">
      <c r="A43" s="25" t="s">
        <v>9</v>
      </c>
      <c r="B43" s="28">
        <v>412.31002538000007</v>
      </c>
      <c r="C43" s="26">
        <v>36.497638436025447</v>
      </c>
      <c r="D43" s="28">
        <v>422.18913859999998</v>
      </c>
      <c r="E43" s="26">
        <v>36.407430325797627</v>
      </c>
      <c r="F43" s="32">
        <v>2.3960400213152724</v>
      </c>
      <c r="G43" s="2"/>
      <c r="H43" s="2"/>
      <c r="I43" s="2"/>
      <c r="J43" s="2"/>
      <c r="K43" s="2"/>
    </row>
    <row r="44" spans="1:11" ht="15" customHeight="1" x14ac:dyDescent="0.25">
      <c r="A44" s="22" t="s">
        <v>1</v>
      </c>
      <c r="B44" s="29">
        <v>16.068235289999997</v>
      </c>
      <c r="C44" s="23">
        <v>1.4223584337511757</v>
      </c>
      <c r="D44" s="29">
        <v>18.511907449999999</v>
      </c>
      <c r="E44" s="23">
        <v>1.5963721447652821</v>
      </c>
      <c r="F44" s="33">
        <v>15.208092960406248</v>
      </c>
      <c r="G44" s="2"/>
      <c r="H44" s="2"/>
      <c r="I44" s="2"/>
      <c r="J44" s="2"/>
      <c r="K44" s="2"/>
    </row>
    <row r="45" spans="1:11" ht="15" customHeight="1" x14ac:dyDescent="0.25">
      <c r="A45" s="20" t="s">
        <v>2</v>
      </c>
      <c r="B45" s="30">
        <v>205.95542905999994</v>
      </c>
      <c r="C45" s="21">
        <v>18.231152096873043</v>
      </c>
      <c r="D45" s="30">
        <v>211.49306959999998</v>
      </c>
      <c r="E45" s="21">
        <v>18.238079789035734</v>
      </c>
      <c r="F45" s="34">
        <v>2.6887567690127696</v>
      </c>
      <c r="G45" s="2"/>
      <c r="H45" s="2"/>
      <c r="I45" s="2"/>
      <c r="J45" s="2"/>
      <c r="K45" s="2"/>
    </row>
    <row r="46" spans="1:11" ht="15" customHeight="1" x14ac:dyDescent="0.25">
      <c r="A46" s="22" t="s">
        <v>3</v>
      </c>
      <c r="B46" s="29">
        <v>298.8571333700001</v>
      </c>
      <c r="C46" s="23">
        <v>26.454800820602099</v>
      </c>
      <c r="D46" s="29">
        <v>303.63613076999997</v>
      </c>
      <c r="E46" s="23">
        <v>26.184025747467558</v>
      </c>
      <c r="F46" s="33">
        <v>1.5990909589844904</v>
      </c>
      <c r="G46" s="2"/>
      <c r="H46" s="2"/>
      <c r="I46" s="2"/>
      <c r="J46" s="2"/>
      <c r="K46" s="2"/>
    </row>
    <row r="47" spans="1:11" ht="15" customHeight="1" x14ac:dyDescent="0.25">
      <c r="A47" s="20" t="s">
        <v>4</v>
      </c>
      <c r="B47" s="30">
        <v>68.128128919999995</v>
      </c>
      <c r="C47" s="21">
        <v>6.0306945346609613</v>
      </c>
      <c r="D47" s="30">
        <v>67.956528300000002</v>
      </c>
      <c r="E47" s="21">
        <v>5.8602231631767143</v>
      </c>
      <c r="F47" s="34">
        <v>-0.25187924976113152</v>
      </c>
      <c r="G47" s="2"/>
      <c r="H47" s="2"/>
      <c r="I47" s="2"/>
      <c r="J47" s="2"/>
      <c r="K47" s="2"/>
    </row>
    <row r="48" spans="1:11" ht="15" customHeight="1" x14ac:dyDescent="0.25">
      <c r="A48" s="18" t="s">
        <v>10</v>
      </c>
      <c r="B48" s="31">
        <v>1001.3189520200001</v>
      </c>
      <c r="C48" s="19">
        <v>88.636644321912726</v>
      </c>
      <c r="D48" s="31">
        <v>1023.7867747199999</v>
      </c>
      <c r="E48" s="19">
        <v>88.286131170242911</v>
      </c>
      <c r="F48" s="35">
        <v>2.2438227754178257</v>
      </c>
      <c r="G48" s="2"/>
      <c r="H48" s="2"/>
      <c r="I48" s="2"/>
      <c r="J48" s="2"/>
      <c r="K48" s="2"/>
    </row>
    <row r="49" spans="1:11" ht="15" customHeight="1" x14ac:dyDescent="0.25">
      <c r="A49" s="20" t="s">
        <v>5</v>
      </c>
      <c r="B49" s="30">
        <v>11.26925859</v>
      </c>
      <c r="C49" s="21">
        <v>0.99755354015664177</v>
      </c>
      <c r="D49" s="30">
        <v>10.95911632</v>
      </c>
      <c r="E49" s="21">
        <v>0.94505809688944864</v>
      </c>
      <c r="F49" s="34">
        <v>-2.752108912250975</v>
      </c>
      <c r="G49" s="2"/>
      <c r="H49" s="2"/>
      <c r="I49" s="2"/>
      <c r="J49" s="2"/>
      <c r="K49" s="2"/>
    </row>
    <row r="50" spans="1:11" ht="15" customHeight="1" x14ac:dyDescent="0.25">
      <c r="A50" s="22" t="s">
        <v>6</v>
      </c>
      <c r="B50" s="29">
        <v>106.35543119</v>
      </c>
      <c r="C50" s="23">
        <v>9.4145711584448275</v>
      </c>
      <c r="D50" s="29">
        <v>117.30240312000001</v>
      </c>
      <c r="E50" s="23">
        <v>10.115558829395301</v>
      </c>
      <c r="F50" s="33">
        <v>10.292818906863019</v>
      </c>
      <c r="G50" s="2"/>
      <c r="H50" s="2"/>
      <c r="I50" s="2"/>
      <c r="J50" s="2"/>
      <c r="K50" s="2"/>
    </row>
    <row r="51" spans="1:11" ht="15" customHeight="1" x14ac:dyDescent="0.25">
      <c r="A51" s="18" t="s">
        <v>11</v>
      </c>
      <c r="B51" s="31">
        <v>117.62468978000003</v>
      </c>
      <c r="C51" s="19">
        <v>10.412124698601472</v>
      </c>
      <c r="D51" s="31">
        <v>128.26151944</v>
      </c>
      <c r="E51" s="19">
        <v>11.060616926284748</v>
      </c>
      <c r="F51" s="35">
        <v>9.0430246233972014</v>
      </c>
      <c r="G51" s="2"/>
      <c r="H51" s="2"/>
      <c r="I51" s="2"/>
      <c r="J51" s="2"/>
      <c r="K51" s="2"/>
    </row>
    <row r="52" spans="1:11" ht="15" customHeight="1" x14ac:dyDescent="0.25">
      <c r="A52" s="18" t="s">
        <v>12</v>
      </c>
      <c r="B52" s="31">
        <v>1118.9436418000003</v>
      </c>
      <c r="C52" s="19">
        <v>99.0487690205142</v>
      </c>
      <c r="D52" s="31">
        <v>1152.0482941600001</v>
      </c>
      <c r="E52" s="19">
        <v>99.346748096527676</v>
      </c>
      <c r="F52" s="35">
        <v>2.958562980593527</v>
      </c>
      <c r="G52" s="2"/>
      <c r="H52" s="2"/>
      <c r="I52" s="2"/>
      <c r="J52" s="2"/>
      <c r="K52" s="2"/>
    </row>
    <row r="53" spans="1:11" ht="15" customHeight="1" x14ac:dyDescent="0.25">
      <c r="A53" s="20" t="s">
        <v>7</v>
      </c>
      <c r="B53" s="30">
        <v>0.6276452999999993</v>
      </c>
      <c r="C53" s="21">
        <v>5.5559093437900851E-2</v>
      </c>
      <c r="D53" s="30">
        <v>1.9918349899999999</v>
      </c>
      <c r="E53" s="21">
        <v>0.17176565427377577</v>
      </c>
      <c r="F53" s="34">
        <v>217.35041909817568</v>
      </c>
      <c r="G53" s="2"/>
      <c r="H53" s="2"/>
      <c r="I53" s="2"/>
      <c r="J53" s="2"/>
      <c r="K53" s="2"/>
    </row>
    <row r="54" spans="1:11" ht="15" customHeight="1" x14ac:dyDescent="0.25">
      <c r="A54" s="22" t="s">
        <v>8</v>
      </c>
      <c r="B54" s="29">
        <v>10.118312139999993</v>
      </c>
      <c r="C54" s="23">
        <v>0.89567188604791093</v>
      </c>
      <c r="D54" s="29">
        <v>5.5834279700000007</v>
      </c>
      <c r="E54" s="23">
        <v>0.48148624919855926</v>
      </c>
      <c r="F54" s="33">
        <v>-44.818583448049232</v>
      </c>
      <c r="G54" s="2"/>
      <c r="H54" s="2"/>
      <c r="I54" s="2"/>
      <c r="J54" s="2"/>
      <c r="K54" s="2"/>
    </row>
    <row r="55" spans="1:11" ht="15" customHeight="1" x14ac:dyDescent="0.25">
      <c r="A55" s="18" t="s">
        <v>13</v>
      </c>
      <c r="B55" s="31">
        <v>10.745957439999991</v>
      </c>
      <c r="C55" s="19">
        <v>0.95123097948581148</v>
      </c>
      <c r="D55" s="31">
        <v>7.5752629599999999</v>
      </c>
      <c r="E55" s="19">
        <v>0.65325190347233497</v>
      </c>
      <c r="F55" s="35">
        <v>-29.505928138125896</v>
      </c>
      <c r="G55" s="2"/>
      <c r="H55" s="2"/>
      <c r="I55" s="2"/>
      <c r="J55" s="2"/>
      <c r="K55" s="2"/>
    </row>
    <row r="56" spans="1:11" ht="15" customHeight="1" x14ac:dyDescent="0.25">
      <c r="A56" s="36" t="s">
        <v>14</v>
      </c>
      <c r="B56" s="37">
        <v>1129.68959924</v>
      </c>
      <c r="C56" s="38">
        <v>100</v>
      </c>
      <c r="D56" s="37">
        <v>1159.62355712</v>
      </c>
      <c r="E56" s="38">
        <v>100</v>
      </c>
      <c r="F56" s="39">
        <v>2.6497506837398674</v>
      </c>
      <c r="G56" s="2"/>
      <c r="H56" s="2"/>
      <c r="I56" s="2"/>
      <c r="J56" s="2"/>
      <c r="K56" s="2"/>
    </row>
    <row r="57" spans="1:11" ht="21" customHeight="1" x14ac:dyDescent="0.25">
      <c r="A57" s="2" t="s">
        <v>28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4" t="s">
        <v>27</v>
      </c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</sheetData>
  <mergeCells count="5">
    <mergeCell ref="A3:F3"/>
    <mergeCell ref="A5:F5"/>
    <mergeCell ref="B7:F7"/>
    <mergeCell ref="B24:F24"/>
    <mergeCell ref="B41:F41"/>
  </mergeCells>
  <pageMargins left="0.28000000000000003" right="0.70866141732283472" top="0.74803149606299213" bottom="0.74803149606299213" header="0.31496062992125984" footer="0.31496062992125984"/>
  <pageSetup paperSize="9" scale="4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8"/>
  <sheetViews>
    <sheetView topLeftCell="A10" workbookViewId="0">
      <selection activeCell="J13" sqref="J13"/>
    </sheetView>
  </sheetViews>
  <sheetFormatPr baseColWidth="10" defaultRowHeight="15" x14ac:dyDescent="0.25"/>
  <cols>
    <col min="1" max="1" width="32" customWidth="1"/>
    <col min="2" max="2" width="11.28515625" customWidth="1"/>
    <col min="3" max="3" width="7.42578125" customWidth="1"/>
    <col min="4" max="4" width="11.28515625" customWidth="1"/>
    <col min="5" max="5" width="7.7109375" customWidth="1"/>
    <col min="6" max="6" width="11.28515625" customWidth="1"/>
    <col min="7" max="7" width="7.85546875" customWidth="1"/>
    <col min="8" max="8" width="11.28515625" customWidth="1"/>
    <col min="9" max="9" width="7.85546875" customWidth="1"/>
    <col min="10" max="10" width="11.28515625" customWidth="1"/>
    <col min="11" max="11" width="7.85546875" customWidth="1"/>
    <col min="12" max="12" width="11.28515625" customWidth="1"/>
    <col min="13" max="13" width="7.85546875" customWidth="1"/>
    <col min="14" max="14" width="11.28515625" customWidth="1"/>
    <col min="15" max="15" width="7.85546875" customWidth="1"/>
    <col min="16" max="16" width="11.28515625" customWidth="1"/>
    <col min="17" max="17" width="7.85546875" customWidth="1"/>
    <col min="18" max="18" width="9.5703125" customWidth="1"/>
  </cols>
  <sheetData>
    <row r="1" spans="1:24" x14ac:dyDescent="0.2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4" x14ac:dyDescent="0.25">
      <c r="A3" s="3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x14ac:dyDescent="0.25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8.75" customHeight="1" x14ac:dyDescent="0.25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4" ht="22.5" customHeight="1" x14ac:dyDescent="0.25">
      <c r="A6" s="4"/>
      <c r="B6" s="43" t="s">
        <v>17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ht="28.5" customHeight="1" x14ac:dyDescent="0.25">
      <c r="A7" s="5"/>
      <c r="B7" s="6">
        <v>2009</v>
      </c>
      <c r="C7" s="6" t="s">
        <v>0</v>
      </c>
      <c r="D7" s="6">
        <v>2010</v>
      </c>
      <c r="E7" s="6" t="s">
        <v>0</v>
      </c>
      <c r="F7" s="6">
        <v>2011</v>
      </c>
      <c r="G7" s="6" t="s">
        <v>0</v>
      </c>
      <c r="H7" s="6">
        <v>2012</v>
      </c>
      <c r="I7" s="7" t="s">
        <v>0</v>
      </c>
      <c r="J7" s="7">
        <v>2013</v>
      </c>
      <c r="K7" s="7" t="s">
        <v>0</v>
      </c>
      <c r="L7" s="6">
        <v>2014</v>
      </c>
      <c r="M7" s="6" t="s">
        <v>0</v>
      </c>
      <c r="N7" s="6">
        <v>2015</v>
      </c>
      <c r="O7" s="6" t="s">
        <v>0</v>
      </c>
      <c r="P7" s="6">
        <v>2016</v>
      </c>
      <c r="Q7" s="6" t="s">
        <v>0</v>
      </c>
      <c r="R7" s="8" t="s">
        <v>16</v>
      </c>
      <c r="S7" s="6">
        <v>2017</v>
      </c>
      <c r="T7" s="6" t="s">
        <v>0</v>
      </c>
      <c r="U7" s="8" t="s">
        <v>20</v>
      </c>
      <c r="V7" s="6">
        <v>2018</v>
      </c>
      <c r="W7" s="6" t="s">
        <v>0</v>
      </c>
      <c r="X7" s="8" t="s">
        <v>26</v>
      </c>
    </row>
    <row r="8" spans="1:24" x14ac:dyDescent="0.25">
      <c r="A8" s="9" t="s">
        <v>9</v>
      </c>
      <c r="B8" s="15">
        <v>757.32163058000003</v>
      </c>
      <c r="C8" s="10">
        <v>24.279416628743956</v>
      </c>
      <c r="D8" s="15">
        <v>793.77699362999999</v>
      </c>
      <c r="E8" s="10">
        <v>26.513946116358028</v>
      </c>
      <c r="F8" s="15">
        <v>815.20539366999992</v>
      </c>
      <c r="G8" s="10">
        <v>30.665209997742881</v>
      </c>
      <c r="H8" s="15">
        <v>853.74709116000008</v>
      </c>
      <c r="I8" s="10">
        <v>35.4661301299153</v>
      </c>
      <c r="J8" s="15">
        <v>864.56617572999994</v>
      </c>
      <c r="K8" s="10">
        <v>38.399663733206687</v>
      </c>
      <c r="L8" s="15">
        <v>894.01374934999978</v>
      </c>
      <c r="M8" s="10">
        <v>39.510251219823751</v>
      </c>
      <c r="N8" s="15">
        <v>919.19367905999991</v>
      </c>
      <c r="O8" s="10">
        <v>40.261640254680628</v>
      </c>
      <c r="P8" s="15">
        <v>932.70842891000007</v>
      </c>
      <c r="Q8" s="10">
        <v>40.207345471651173</v>
      </c>
      <c r="R8" s="11">
        <v>1.4702831577150097</v>
      </c>
      <c r="S8" s="15">
        <v>944.42709994999996</v>
      </c>
      <c r="T8" s="10">
        <v>39.855291268580359</v>
      </c>
      <c r="U8" s="11">
        <v>1.2564131165507779</v>
      </c>
      <c r="V8" s="15">
        <v>954.822</v>
      </c>
      <c r="W8" s="10">
        <f t="shared" ref="W8:W21" si="0">V8*100/V$21</f>
        <v>39.145878584975513</v>
      </c>
      <c r="X8" s="11">
        <f>(Tabla12[[#This Row],[Columna21]]*100/Tabla12[[#This Row],[Columna11]])-100</f>
        <v>1.1006566891770007</v>
      </c>
    </row>
    <row r="9" spans="1:24" x14ac:dyDescent="0.25">
      <c r="A9" s="9" t="s">
        <v>1</v>
      </c>
      <c r="B9" s="15">
        <v>134.14169189</v>
      </c>
      <c r="C9" s="10">
        <v>4.3005268741467333</v>
      </c>
      <c r="D9" s="15">
        <v>109.53113253999997</v>
      </c>
      <c r="E9" s="10">
        <v>3.6585874490372374</v>
      </c>
      <c r="F9" s="15">
        <v>95.434327289999999</v>
      </c>
      <c r="G9" s="10">
        <v>3.5899096228573839</v>
      </c>
      <c r="H9" s="15">
        <v>83.209608189999997</v>
      </c>
      <c r="I9" s="10">
        <v>3.456670977485929</v>
      </c>
      <c r="J9" s="15">
        <v>58.493432050000003</v>
      </c>
      <c r="K9" s="10">
        <v>2.5979828778573801</v>
      </c>
      <c r="L9" s="15">
        <v>49.200693719999997</v>
      </c>
      <c r="M9" s="10">
        <v>2.1743868821706114</v>
      </c>
      <c r="N9" s="15">
        <v>52.381569160000005</v>
      </c>
      <c r="O9" s="10">
        <v>2.2943672715986239</v>
      </c>
      <c r="P9" s="15">
        <v>51.961010979999998</v>
      </c>
      <c r="Q9" s="10">
        <v>2.2399436466663634</v>
      </c>
      <c r="R9" s="11">
        <v>-0.80287434443861017</v>
      </c>
      <c r="S9" s="15">
        <v>53.295363649999999</v>
      </c>
      <c r="T9" s="10">
        <v>2.2490907362231716</v>
      </c>
      <c r="U9" s="11">
        <v>2.5679882758893933</v>
      </c>
      <c r="V9" s="15">
        <v>62.362000000000002</v>
      </c>
      <c r="W9" s="10">
        <f t="shared" si="0"/>
        <v>2.5567229078469524</v>
      </c>
      <c r="X9" s="11">
        <f>(Tabla12[[#This Row],[Columna21]]*100/Tabla12[[#This Row],[Columna11]])-100</f>
        <v>17.012054574844811</v>
      </c>
    </row>
    <row r="10" spans="1:24" x14ac:dyDescent="0.25">
      <c r="A10" s="9" t="s">
        <v>2</v>
      </c>
      <c r="B10" s="15">
        <v>457.34336739999998</v>
      </c>
      <c r="C10" s="10">
        <v>14.662238223663593</v>
      </c>
      <c r="D10" s="15">
        <v>502.46600039999998</v>
      </c>
      <c r="E10" s="10">
        <v>16.783500361963661</v>
      </c>
      <c r="F10" s="15">
        <v>452.86195979000007</v>
      </c>
      <c r="G10" s="10">
        <v>17.035102079527373</v>
      </c>
      <c r="H10" s="15">
        <v>433.74138058999995</v>
      </c>
      <c r="I10" s="10">
        <v>18.018366804427703</v>
      </c>
      <c r="J10" s="15">
        <v>428.29970634</v>
      </c>
      <c r="K10" s="10">
        <v>19.022910174111828</v>
      </c>
      <c r="L10" s="15">
        <v>430.70526053000003</v>
      </c>
      <c r="M10" s="10">
        <v>19.034688289316009</v>
      </c>
      <c r="N10" s="15">
        <v>412.96813017000005</v>
      </c>
      <c r="O10" s="10">
        <v>18.088434105155937</v>
      </c>
      <c r="P10" s="15">
        <v>412.92617452000002</v>
      </c>
      <c r="Q10" s="10">
        <v>17.800488168221548</v>
      </c>
      <c r="R10" s="11">
        <v>-1.015953700417634E-2</v>
      </c>
      <c r="S10" s="15">
        <v>421.18082023999995</v>
      </c>
      <c r="T10" s="10">
        <v>17.774039169665386</v>
      </c>
      <c r="U10" s="11">
        <v>1.9990609046751429</v>
      </c>
      <c r="V10" s="15">
        <v>429.86700000000002</v>
      </c>
      <c r="W10" s="10">
        <f t="shared" si="0"/>
        <v>17.623726086838879</v>
      </c>
      <c r="X10" s="11">
        <f>(Tabla12[[#This Row],[Columna21]]*100/Tabla12[[#This Row],[Columna11]])-100</f>
        <v>2.0623398176228704</v>
      </c>
    </row>
    <row r="11" spans="1:24" x14ac:dyDescent="0.25">
      <c r="A11" s="9" t="s">
        <v>3</v>
      </c>
      <c r="B11" s="15">
        <v>671.93911249000007</v>
      </c>
      <c r="C11" s="10">
        <v>21.542088595566391</v>
      </c>
      <c r="D11" s="15">
        <v>643.21050515000002</v>
      </c>
      <c r="E11" s="10">
        <v>21.484685008358735</v>
      </c>
      <c r="F11" s="15">
        <v>633.08234524000011</v>
      </c>
      <c r="G11" s="10">
        <v>23.81437023527215</v>
      </c>
      <c r="H11" s="15">
        <v>575.18974775999993</v>
      </c>
      <c r="I11" s="10">
        <v>23.894376513461193</v>
      </c>
      <c r="J11" s="15">
        <v>592.27000387999999</v>
      </c>
      <c r="K11" s="10">
        <v>26.305642791373256</v>
      </c>
      <c r="L11" s="15">
        <v>602.07951897000009</v>
      </c>
      <c r="M11" s="10">
        <v>26.608442058201938</v>
      </c>
      <c r="N11" s="15">
        <v>621.58594511000013</v>
      </c>
      <c r="O11" s="10">
        <v>27.226111623153272</v>
      </c>
      <c r="P11" s="15">
        <v>627.51460470000006</v>
      </c>
      <c r="Q11" s="10">
        <v>27.051000846175597</v>
      </c>
      <c r="R11" s="11">
        <v>0.95379563142322354</v>
      </c>
      <c r="S11" s="15">
        <v>630.75341071000014</v>
      </c>
      <c r="T11" s="10">
        <v>26.618106261275702</v>
      </c>
      <c r="U11" s="11">
        <v>0.51613237138097456</v>
      </c>
      <c r="V11" s="15">
        <v>645.66300000000001</v>
      </c>
      <c r="W11" s="10">
        <f t="shared" si="0"/>
        <v>26.470949983149787</v>
      </c>
      <c r="X11" s="11">
        <f>(Tabla12[[#This Row],[Columna21]]*100/Tabla12[[#This Row],[Columna11]])-100</f>
        <v>2.3637746600873868</v>
      </c>
    </row>
    <row r="12" spans="1:24" x14ac:dyDescent="0.25">
      <c r="A12" s="9" t="s">
        <v>4</v>
      </c>
      <c r="B12" s="15">
        <v>179.36738938999997</v>
      </c>
      <c r="C12" s="10">
        <v>5.7504439339395326</v>
      </c>
      <c r="D12" s="15">
        <v>149.56158951000003</v>
      </c>
      <c r="E12" s="10">
        <v>4.9956952105787611</v>
      </c>
      <c r="F12" s="15">
        <v>151.42116830000003</v>
      </c>
      <c r="G12" s="10">
        <v>5.6959411211927398</v>
      </c>
      <c r="H12" s="15">
        <v>115.74727288999999</v>
      </c>
      <c r="I12" s="10">
        <v>4.8083418204352313</v>
      </c>
      <c r="J12" s="15">
        <v>101.27498483999999</v>
      </c>
      <c r="K12" s="10">
        <v>4.4981234191332717</v>
      </c>
      <c r="L12" s="15">
        <v>104.03628123999999</v>
      </c>
      <c r="M12" s="10">
        <v>4.5978035693043973</v>
      </c>
      <c r="N12" s="15">
        <v>95.179896880000015</v>
      </c>
      <c r="O12" s="10">
        <v>4.1689785895601457</v>
      </c>
      <c r="P12" s="15">
        <v>95.440153969999997</v>
      </c>
      <c r="Q12" s="10">
        <v>4.1142495592367512</v>
      </c>
      <c r="R12" s="11">
        <v>0.27343703715933737</v>
      </c>
      <c r="S12" s="15">
        <v>96.26128555999999</v>
      </c>
      <c r="T12" s="10">
        <v>4.0622739162026393</v>
      </c>
      <c r="U12" s="11">
        <v>0.86036280940839505</v>
      </c>
      <c r="V12" s="15">
        <v>91.715000000000003</v>
      </c>
      <c r="W12" s="10">
        <f t="shared" si="0"/>
        <v>3.7601398526856622</v>
      </c>
      <c r="X12" s="11">
        <f>(Tabla12[[#This Row],[Columna21]]*100/Tabla12[[#This Row],[Columna11]])-100</f>
        <v>-4.7228598013749519</v>
      </c>
    </row>
    <row r="13" spans="1:24" x14ac:dyDescent="0.25">
      <c r="A13" s="12" t="s">
        <v>10</v>
      </c>
      <c r="B13" s="16">
        <v>2200.1131917500002</v>
      </c>
      <c r="C13" s="13">
        <v>70.534714256060212</v>
      </c>
      <c r="D13" s="16">
        <v>2198.5462212300004</v>
      </c>
      <c r="E13" s="13">
        <v>73.436414146296428</v>
      </c>
      <c r="F13" s="16">
        <v>2148.00519429</v>
      </c>
      <c r="G13" s="13">
        <v>80.800533056592528</v>
      </c>
      <c r="H13" s="16">
        <v>2061.6351005900001</v>
      </c>
      <c r="I13" s="13">
        <v>85.643886245725355</v>
      </c>
      <c r="J13" s="16">
        <v>2044.9043028400001</v>
      </c>
      <c r="K13" s="13">
        <v>90.824322995682422</v>
      </c>
      <c r="L13" s="16">
        <v>2080.0355038099997</v>
      </c>
      <c r="M13" s="13">
        <v>91.925572018816709</v>
      </c>
      <c r="N13" s="16">
        <v>2101.3092203799997</v>
      </c>
      <c r="O13" s="13">
        <v>92.039531844148598</v>
      </c>
      <c r="P13" s="16">
        <v>2120.5503730799996</v>
      </c>
      <c r="Q13" s="13">
        <v>91.413027691951427</v>
      </c>
      <c r="R13" s="14">
        <v>0.91567450013475016</v>
      </c>
      <c r="S13" s="16">
        <v>2145.9179801099999</v>
      </c>
      <c r="T13" s="13">
        <v>90.558801351947267</v>
      </c>
      <c r="U13" s="14">
        <v>1.1962746724641498</v>
      </c>
      <c r="V13" s="16">
        <f>SUM(V8:V12)</f>
        <v>2184.4290000000001</v>
      </c>
      <c r="W13" s="13">
        <f t="shared" si="0"/>
        <v>89.557417415496801</v>
      </c>
      <c r="X13" s="14">
        <f>(Tabla12[[#This Row],[Columna21]]*100/Tabla12[[#This Row],[Columna11]])-100</f>
        <v>1.7946175132017999</v>
      </c>
    </row>
    <row r="14" spans="1:24" x14ac:dyDescent="0.25">
      <c r="A14" s="9" t="s">
        <v>5</v>
      </c>
      <c r="B14" s="15">
        <v>174.70508695999999</v>
      </c>
      <c r="C14" s="10">
        <v>5.6009724563316885</v>
      </c>
      <c r="D14" s="15">
        <v>137.32311652000001</v>
      </c>
      <c r="E14" s="10">
        <v>4.5869025446192122</v>
      </c>
      <c r="F14" s="15">
        <v>117.80730925</v>
      </c>
      <c r="G14" s="10">
        <v>4.4315038951799242</v>
      </c>
      <c r="H14" s="15">
        <v>86.295599260000003</v>
      </c>
      <c r="I14" s="10">
        <v>3.5848683816137346</v>
      </c>
      <c r="J14" s="15">
        <v>49.555848279999999</v>
      </c>
      <c r="K14" s="10">
        <v>2.20102053883737</v>
      </c>
      <c r="L14" s="15">
        <v>36.125589409999996</v>
      </c>
      <c r="M14" s="10">
        <v>1.5965426863860395</v>
      </c>
      <c r="N14" s="15">
        <v>39.70078299</v>
      </c>
      <c r="O14" s="10">
        <v>1.7389356334642374</v>
      </c>
      <c r="P14" s="15">
        <v>48.88898682</v>
      </c>
      <c r="Q14" s="10">
        <v>2.1075143334213582</v>
      </c>
      <c r="R14" s="11">
        <v>23.143633797636589</v>
      </c>
      <c r="S14" s="15">
        <v>40.87598182</v>
      </c>
      <c r="T14" s="10">
        <v>1.7249866733086598</v>
      </c>
      <c r="U14" s="11">
        <v>-16.390204668185017</v>
      </c>
      <c r="V14" s="15">
        <v>46.792999999999999</v>
      </c>
      <c r="W14" s="10">
        <f t="shared" si="0"/>
        <v>1.918423639826857</v>
      </c>
      <c r="X14" s="11">
        <f>(Tabla12[[#This Row],[Columna21]]*100/Tabla12[[#This Row],[Columna11]])-100</f>
        <v>14.475537752355336</v>
      </c>
    </row>
    <row r="15" spans="1:24" x14ac:dyDescent="0.25">
      <c r="A15" s="9" t="s">
        <v>6</v>
      </c>
      <c r="B15" s="15">
        <v>556.8420490100001</v>
      </c>
      <c r="C15" s="10">
        <v>17.852124590661724</v>
      </c>
      <c r="D15" s="15">
        <v>478.90594306999992</v>
      </c>
      <c r="E15" s="10">
        <v>15.996541183808011</v>
      </c>
      <c r="F15" s="15">
        <v>357.75522652000001</v>
      </c>
      <c r="G15" s="10">
        <v>13.457515411713352</v>
      </c>
      <c r="H15" s="15">
        <v>211.66045804000001</v>
      </c>
      <c r="I15" s="10">
        <v>8.7927413468601543</v>
      </c>
      <c r="J15" s="15">
        <v>133.75018643999999</v>
      </c>
      <c r="K15" s="10">
        <v>5.9405078844463581</v>
      </c>
      <c r="L15" s="15">
        <v>126.33436080999998</v>
      </c>
      <c r="M15" s="10">
        <v>5.5832500752120078</v>
      </c>
      <c r="N15" s="15">
        <v>107.06004138000002</v>
      </c>
      <c r="O15" s="10">
        <v>4.6893412888791435</v>
      </c>
      <c r="P15" s="15">
        <v>118.70232045999998</v>
      </c>
      <c r="Q15" s="10">
        <v>5.1170387862790507</v>
      </c>
      <c r="R15" s="11">
        <v>10.874532579972348</v>
      </c>
      <c r="S15" s="15">
        <v>129.96546203</v>
      </c>
      <c r="T15" s="10">
        <v>5.4846068524881399</v>
      </c>
      <c r="U15" s="11">
        <v>9.4885605659203875</v>
      </c>
      <c r="V15" s="15">
        <v>152.99799999999999</v>
      </c>
      <c r="W15" s="10">
        <f t="shared" si="0"/>
        <v>6.2726258210892532</v>
      </c>
      <c r="X15" s="11">
        <f>(Tabla12[[#This Row],[Columna21]]*100/Tabla12[[#This Row],[Columna11]])-100</f>
        <v>17.722045234358788</v>
      </c>
    </row>
    <row r="16" spans="1:24" x14ac:dyDescent="0.25">
      <c r="A16" s="12" t="s">
        <v>11</v>
      </c>
      <c r="B16" s="16">
        <v>731.54713597</v>
      </c>
      <c r="C16" s="13">
        <v>23.45309704699341</v>
      </c>
      <c r="D16" s="16">
        <v>616.22905958999991</v>
      </c>
      <c r="E16" s="13">
        <v>20.583443728427223</v>
      </c>
      <c r="F16" s="16">
        <v>475.56253577000001</v>
      </c>
      <c r="G16" s="13">
        <v>17.889019306893278</v>
      </c>
      <c r="H16" s="16">
        <v>297.9560573</v>
      </c>
      <c r="I16" s="13">
        <v>12.377609728473887</v>
      </c>
      <c r="J16" s="16">
        <v>183.30603471999996</v>
      </c>
      <c r="K16" s="13">
        <v>8.1415284232837273</v>
      </c>
      <c r="L16" s="16">
        <v>162.45995022</v>
      </c>
      <c r="M16" s="13">
        <v>7.1797927615980486</v>
      </c>
      <c r="N16" s="16">
        <v>146.76082436999999</v>
      </c>
      <c r="O16" s="13">
        <v>6.4282769223433807</v>
      </c>
      <c r="P16" s="16">
        <v>167.59130728</v>
      </c>
      <c r="Q16" s="13">
        <v>7.2245531197004098</v>
      </c>
      <c r="R16" s="14">
        <v>14.193489985777205</v>
      </c>
      <c r="S16" s="16">
        <v>170.84144385000002</v>
      </c>
      <c r="T16" s="13">
        <v>7.2095935257968007</v>
      </c>
      <c r="U16" s="14">
        <v>1.9393228818066908</v>
      </c>
      <c r="V16" s="16">
        <f>V14+V15</f>
        <v>199.791</v>
      </c>
      <c r="W16" s="13">
        <f t="shared" si="0"/>
        <v>8.1910494609161102</v>
      </c>
      <c r="X16" s="14">
        <f>(Tabla12[[#This Row],[Columna21]]*100/Tabla12[[#This Row],[Columna11]])-100</f>
        <v>16.945277151496029</v>
      </c>
    </row>
    <row r="17" spans="1:24" x14ac:dyDescent="0.25">
      <c r="A17" s="12" t="s">
        <v>12</v>
      </c>
      <c r="B17" s="16">
        <v>2931.6603277200002</v>
      </c>
      <c r="C17" s="13">
        <v>93.987811303053618</v>
      </c>
      <c r="D17" s="16">
        <v>2814.7752808199994</v>
      </c>
      <c r="E17" s="13">
        <v>94.019857874723627</v>
      </c>
      <c r="F17" s="16">
        <v>2623.5677300599996</v>
      </c>
      <c r="G17" s="13">
        <v>98.689552363485788</v>
      </c>
      <c r="H17" s="16">
        <v>2359.59115789</v>
      </c>
      <c r="I17" s="13">
        <v>98.02149597419924</v>
      </c>
      <c r="J17" s="16">
        <v>2228.21033756</v>
      </c>
      <c r="K17" s="13">
        <v>98.965851418966153</v>
      </c>
      <c r="L17" s="16">
        <v>2242.49545403</v>
      </c>
      <c r="M17" s="13">
        <v>99.10536478041476</v>
      </c>
      <c r="N17" s="16">
        <v>2248.0700447499999</v>
      </c>
      <c r="O17" s="13">
        <v>98.46780876649197</v>
      </c>
      <c r="P17" s="16">
        <v>2288.14168036</v>
      </c>
      <c r="Q17" s="13">
        <v>98.637580811651844</v>
      </c>
      <c r="R17" s="14">
        <v>1.7824905279789207</v>
      </c>
      <c r="S17" s="16">
        <v>2316.7594239600003</v>
      </c>
      <c r="T17" s="13">
        <v>97.768394877744072</v>
      </c>
      <c r="U17" s="14">
        <v>1.250698059724066</v>
      </c>
      <c r="V17" s="16">
        <f>V13+V16</f>
        <v>2384.2200000000003</v>
      </c>
      <c r="W17" s="13">
        <f t="shared" si="0"/>
        <v>97.748466876412905</v>
      </c>
      <c r="X17" s="14">
        <f>(Tabla12[[#This Row],[Columna21]]*100/Tabla12[[#This Row],[Columna11]])-100</f>
        <v>2.9118507231402901</v>
      </c>
    </row>
    <row r="18" spans="1:24" x14ac:dyDescent="0.25">
      <c r="A18" s="9" t="s">
        <v>7</v>
      </c>
      <c r="B18" s="15">
        <v>5.3835647499999997</v>
      </c>
      <c r="C18" s="10">
        <v>0.17259484773063299</v>
      </c>
      <c r="D18" s="15">
        <v>4.6253022799999997</v>
      </c>
      <c r="E18" s="10">
        <v>0.15449555279118016</v>
      </c>
      <c r="F18" s="15">
        <v>6.9074943900000001</v>
      </c>
      <c r="G18" s="10">
        <v>0.25983607036011197</v>
      </c>
      <c r="H18" s="15">
        <v>4.9572451499999994</v>
      </c>
      <c r="I18" s="10">
        <v>0.2059325336463633</v>
      </c>
      <c r="J18" s="15">
        <v>5.4550875699999999</v>
      </c>
      <c r="K18" s="10">
        <v>0.24228744334848137</v>
      </c>
      <c r="L18" s="15">
        <v>4.8998348600000003</v>
      </c>
      <c r="M18" s="10">
        <v>0.21654443949548188</v>
      </c>
      <c r="N18" s="15">
        <v>4.7385393599999999</v>
      </c>
      <c r="O18" s="10">
        <v>0.20755295797950257</v>
      </c>
      <c r="P18" s="15">
        <v>2.9699996199999998</v>
      </c>
      <c r="Q18" s="10">
        <v>0.12803122291021507</v>
      </c>
      <c r="R18" s="11">
        <v>-37.322465967656328</v>
      </c>
      <c r="S18" s="15">
        <v>2.8925060999999994</v>
      </c>
      <c r="T18" s="10">
        <v>0.1220651896983353</v>
      </c>
      <c r="U18" s="11">
        <v>-2.6092097614477288</v>
      </c>
      <c r="V18" s="15">
        <v>4.9480000000000004</v>
      </c>
      <c r="W18" s="10">
        <f t="shared" si="0"/>
        <v>0.2028585508487015</v>
      </c>
      <c r="X18" s="11">
        <f>(Tabla12[[#This Row],[Columna21]]*100/Tabla12[[#This Row],[Columna11]])-100</f>
        <v>71.062733454563897</v>
      </c>
    </row>
    <row r="19" spans="1:24" x14ac:dyDescent="0.25">
      <c r="A19" s="9" t="s">
        <v>8</v>
      </c>
      <c r="B19" s="15">
        <v>182.14814645000001</v>
      </c>
      <c r="C19" s="10">
        <v>5.8395938492157615</v>
      </c>
      <c r="D19" s="15">
        <v>174.40875085000005</v>
      </c>
      <c r="E19" s="10">
        <v>5.8256465724851969</v>
      </c>
      <c r="F19" s="15">
        <v>27.929507589999996</v>
      </c>
      <c r="G19" s="10">
        <v>1.0506115661540942</v>
      </c>
      <c r="H19" s="15">
        <v>42.669661160000004</v>
      </c>
      <c r="I19" s="10">
        <v>1.7725714921543918</v>
      </c>
      <c r="J19" s="15">
        <v>17.828707049999998</v>
      </c>
      <c r="K19" s="10">
        <v>0.79186113768537447</v>
      </c>
      <c r="L19" s="15">
        <v>15.34342258</v>
      </c>
      <c r="M19" s="10">
        <v>0.6780907800897642</v>
      </c>
      <c r="N19" s="15">
        <v>30.24216406</v>
      </c>
      <c r="O19" s="10">
        <v>1.3246382755285173</v>
      </c>
      <c r="P19" s="15">
        <v>28.634669770000006</v>
      </c>
      <c r="Q19" s="10">
        <v>1.2343879654379444</v>
      </c>
      <c r="R19" s="11">
        <v>-5.3154076104168686</v>
      </c>
      <c r="S19" s="15">
        <v>49.988511369999998</v>
      </c>
      <c r="T19" s="10">
        <v>2.1095399325575985</v>
      </c>
      <c r="U19" s="11">
        <v>74.573381748484508</v>
      </c>
      <c r="V19" s="15">
        <v>54.918999999999997</v>
      </c>
      <c r="W19" s="10">
        <f t="shared" si="0"/>
        <v>2.2515741216774123</v>
      </c>
      <c r="X19" s="11">
        <f>(Tabla12[[#This Row],[Columna21]]*100/Tabla12[[#This Row],[Columna11]])-100</f>
        <v>9.8632435631179334</v>
      </c>
    </row>
    <row r="20" spans="1:24" x14ac:dyDescent="0.25">
      <c r="A20" s="12" t="s">
        <v>13</v>
      </c>
      <c r="B20" s="16">
        <v>187.53171119999999</v>
      </c>
      <c r="C20" s="13">
        <v>6.012188696946394</v>
      </c>
      <c r="D20" s="16">
        <v>179.03405312999999</v>
      </c>
      <c r="E20" s="13">
        <v>5.9801421252763749</v>
      </c>
      <c r="F20" s="16">
        <v>34.837001980000004</v>
      </c>
      <c r="G20" s="13">
        <v>1.3104476365142064</v>
      </c>
      <c r="H20" s="16">
        <v>47.626906310000003</v>
      </c>
      <c r="I20" s="13">
        <v>1.9785040258007554</v>
      </c>
      <c r="J20" s="16">
        <v>23.283794620000002</v>
      </c>
      <c r="K20" s="13">
        <v>1.0341485810338562</v>
      </c>
      <c r="L20" s="16">
        <v>20.243257440000004</v>
      </c>
      <c r="M20" s="13">
        <v>0.89463521958524617</v>
      </c>
      <c r="N20" s="16">
        <v>34.980703419999998</v>
      </c>
      <c r="O20" s="13">
        <v>1.5321912335080199</v>
      </c>
      <c r="P20" s="16">
        <v>31.604669389999998</v>
      </c>
      <c r="Q20" s="13">
        <v>1.3624191883481591</v>
      </c>
      <c r="R20" s="14">
        <v>-9.651132481429098</v>
      </c>
      <c r="S20" s="16">
        <v>52.881017469999996</v>
      </c>
      <c r="T20" s="13">
        <v>2.2316051222559334</v>
      </c>
      <c r="U20" s="14">
        <v>67.320267829575926</v>
      </c>
      <c r="V20" s="16">
        <f>V18+V19</f>
        <v>59.866999999999997</v>
      </c>
      <c r="W20" s="13">
        <f t="shared" si="0"/>
        <v>2.4544326725261136</v>
      </c>
      <c r="X20" s="14">
        <f>(Tabla12[[#This Row],[Columna21]]*100/Tabla12[[#This Row],[Columna11]])-100</f>
        <v>13.210756646207173</v>
      </c>
    </row>
    <row r="21" spans="1:24" x14ac:dyDescent="0.25">
      <c r="A21" s="12" t="s">
        <v>14</v>
      </c>
      <c r="B21" s="16">
        <v>3119.1920389199995</v>
      </c>
      <c r="C21" s="13">
        <v>100</v>
      </c>
      <c r="D21" s="16">
        <v>2993.8093339499992</v>
      </c>
      <c r="E21" s="13">
        <v>100</v>
      </c>
      <c r="F21" s="16">
        <v>2658.4047320399995</v>
      </c>
      <c r="G21" s="13">
        <v>100</v>
      </c>
      <c r="H21" s="16">
        <v>2407.2180641999998</v>
      </c>
      <c r="I21" s="13">
        <v>100</v>
      </c>
      <c r="J21" s="16">
        <v>2251.4941321799997</v>
      </c>
      <c r="K21" s="13">
        <v>100</v>
      </c>
      <c r="L21" s="16">
        <v>2262.73871147</v>
      </c>
      <c r="M21" s="13">
        <v>100</v>
      </c>
      <c r="N21" s="16">
        <v>2283.0507481700001</v>
      </c>
      <c r="O21" s="13">
        <v>100</v>
      </c>
      <c r="P21" s="16">
        <v>2319.7463497500003</v>
      </c>
      <c r="Q21" s="13">
        <v>100</v>
      </c>
      <c r="R21" s="14">
        <v>1.6073055585564056</v>
      </c>
      <c r="S21" s="16">
        <v>2369.64044143</v>
      </c>
      <c r="T21" s="13">
        <v>100</v>
      </c>
      <c r="U21" s="14">
        <v>2.1508425559275985</v>
      </c>
      <c r="V21" s="16">
        <v>2439.1379999999999</v>
      </c>
      <c r="W21" s="13">
        <f t="shared" si="0"/>
        <v>100</v>
      </c>
      <c r="X21" s="14">
        <f>(Tabla12[[#This Row],[Columna21]]*100/Tabla12[[#This Row],[Columna11]])-100</f>
        <v>2.932831384666116</v>
      </c>
    </row>
    <row r="22" spans="1:24" ht="23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24" x14ac:dyDescent="0.25">
      <c r="A23" s="4"/>
      <c r="B23" s="43" t="s">
        <v>21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ht="30" x14ac:dyDescent="0.25">
      <c r="A24" s="5"/>
      <c r="B24" s="6">
        <v>2009</v>
      </c>
      <c r="C24" s="6" t="s">
        <v>0</v>
      </c>
      <c r="D24" s="6">
        <v>2010</v>
      </c>
      <c r="E24" s="6" t="s">
        <v>0</v>
      </c>
      <c r="F24" s="6">
        <v>2011</v>
      </c>
      <c r="G24" s="6" t="s">
        <v>0</v>
      </c>
      <c r="H24" s="6">
        <v>2012</v>
      </c>
      <c r="I24" s="7" t="s">
        <v>0</v>
      </c>
      <c r="J24" s="7">
        <v>2013</v>
      </c>
      <c r="K24" s="7" t="s">
        <v>0</v>
      </c>
      <c r="L24" s="6">
        <v>2014</v>
      </c>
      <c r="M24" s="6" t="s">
        <v>0</v>
      </c>
      <c r="N24" s="6">
        <v>2015</v>
      </c>
      <c r="O24" s="6" t="s">
        <v>0</v>
      </c>
      <c r="P24" s="6">
        <v>2016</v>
      </c>
      <c r="Q24" s="6" t="s">
        <v>0</v>
      </c>
      <c r="R24" s="8" t="s">
        <v>16</v>
      </c>
      <c r="S24" s="6">
        <v>2017</v>
      </c>
      <c r="T24" s="6" t="s">
        <v>0</v>
      </c>
      <c r="U24" s="8" t="s">
        <v>20</v>
      </c>
      <c r="V24" s="6">
        <v>2018</v>
      </c>
      <c r="W24" s="6" t="s">
        <v>0</v>
      </c>
      <c r="X24" s="8" t="s">
        <v>26</v>
      </c>
    </row>
    <row r="25" spans="1:24" x14ac:dyDescent="0.25">
      <c r="A25" s="9" t="s">
        <v>9</v>
      </c>
      <c r="B25" s="15">
        <v>451.59245357000009</v>
      </c>
      <c r="C25" s="10">
        <v>28.98756502068327</v>
      </c>
      <c r="D25" s="15">
        <v>465.28621241999997</v>
      </c>
      <c r="E25" s="10">
        <v>31.253490745609589</v>
      </c>
      <c r="F25" s="15">
        <v>475.63321130000003</v>
      </c>
      <c r="G25" s="10">
        <v>36.43157101795903</v>
      </c>
      <c r="H25" s="15">
        <v>496.63066536999997</v>
      </c>
      <c r="I25" s="10">
        <v>40.74225022866603</v>
      </c>
      <c r="J25" s="15">
        <v>494.08897307000001</v>
      </c>
      <c r="K25" s="10">
        <v>41.664128562040453</v>
      </c>
      <c r="L25" s="15">
        <v>507.58225320000003</v>
      </c>
      <c r="M25" s="10">
        <v>42.680833151699176</v>
      </c>
      <c r="N25" s="15">
        <v>520.5391257</v>
      </c>
      <c r="O25" s="10">
        <v>42.496813719134977</v>
      </c>
      <c r="P25" s="15">
        <v>524.83399340999995</v>
      </c>
      <c r="Q25" s="10">
        <v>42.583743072719585</v>
      </c>
      <c r="R25" s="11">
        <v>0.82508067078039471</v>
      </c>
      <c r="S25" s="15">
        <v>532.11707456999989</v>
      </c>
      <c r="T25" s="10">
        <v>42.914368575303783</v>
      </c>
      <c r="U25" s="11">
        <v>1.3876923468084896</v>
      </c>
      <c r="V25" s="44">
        <v>532.63265881000007</v>
      </c>
      <c r="W25" s="45">
        <v>41.627728854937331</v>
      </c>
      <c r="X25" s="45">
        <v>9.6893008069102393E-2</v>
      </c>
    </row>
    <row r="26" spans="1:24" x14ac:dyDescent="0.25">
      <c r="A26" s="9" t="s">
        <v>1</v>
      </c>
      <c r="B26" s="15">
        <v>73.592320670000007</v>
      </c>
      <c r="C26" s="10">
        <v>4.7238658741535575</v>
      </c>
      <c r="D26" s="15">
        <v>57.281076560000002</v>
      </c>
      <c r="E26" s="10">
        <v>3.8475964865911911</v>
      </c>
      <c r="F26" s="15">
        <v>53.392513989999998</v>
      </c>
      <c r="G26" s="10">
        <v>4.0896495851025865</v>
      </c>
      <c r="H26" s="15">
        <v>50.82591438</v>
      </c>
      <c r="I26" s="10">
        <v>4.1696219467800182</v>
      </c>
      <c r="J26" s="15">
        <v>37.469436959999996</v>
      </c>
      <c r="K26" s="10">
        <v>3.1596160281592378</v>
      </c>
      <c r="L26" s="15">
        <v>32.80907637</v>
      </c>
      <c r="M26" s="10">
        <v>2.7588015648324209</v>
      </c>
      <c r="N26" s="15">
        <v>36.769022800000002</v>
      </c>
      <c r="O26" s="10">
        <v>3.0018229858609575</v>
      </c>
      <c r="P26" s="15">
        <v>37.131137279999997</v>
      </c>
      <c r="Q26" s="10">
        <v>3.0127294149831885</v>
      </c>
      <c r="R26" s="11">
        <v>0.98483574602911816</v>
      </c>
      <c r="S26" s="15">
        <v>37.227128360000002</v>
      </c>
      <c r="T26" s="10">
        <v>3.002306792602317</v>
      </c>
      <c r="U26" s="11">
        <v>0.25851909483987418</v>
      </c>
      <c r="V26" s="44">
        <v>43.849921620000003</v>
      </c>
      <c r="W26" s="45">
        <v>3.427076085769571</v>
      </c>
      <c r="X26" s="45">
        <v>17.7902340356612</v>
      </c>
    </row>
    <row r="27" spans="1:24" x14ac:dyDescent="0.25">
      <c r="A27" s="9" t="s">
        <v>2</v>
      </c>
      <c r="B27" s="15">
        <v>245.39775385999999</v>
      </c>
      <c r="C27" s="10">
        <v>15.751997823948885</v>
      </c>
      <c r="D27" s="15">
        <v>262.93008895000003</v>
      </c>
      <c r="E27" s="10">
        <v>17.661136054303402</v>
      </c>
      <c r="F27" s="15">
        <v>233.43550475000001</v>
      </c>
      <c r="G27" s="10">
        <v>17.880210984780611</v>
      </c>
      <c r="H27" s="15">
        <v>216.33262357000001</v>
      </c>
      <c r="I27" s="10">
        <v>17.74734928127371</v>
      </c>
      <c r="J27" s="15">
        <v>215.55484755000001</v>
      </c>
      <c r="K27" s="10">
        <v>18.176695635791617</v>
      </c>
      <c r="L27" s="15">
        <v>219.36266776000002</v>
      </c>
      <c r="M27" s="10">
        <v>18.445446749469173</v>
      </c>
      <c r="N27" s="15">
        <v>214.24996358999999</v>
      </c>
      <c r="O27" s="10">
        <v>17.491366820451244</v>
      </c>
      <c r="P27" s="15">
        <v>210.93939028</v>
      </c>
      <c r="Q27" s="10">
        <v>17.115104799590316</v>
      </c>
      <c r="R27" s="11">
        <v>-1.5451920058830415</v>
      </c>
      <c r="S27" s="15">
        <v>215.22539118</v>
      </c>
      <c r="T27" s="10">
        <v>17.357574498668761</v>
      </c>
      <c r="U27" s="11">
        <v>2.0318636999522921</v>
      </c>
      <c r="V27" s="44">
        <v>218.37349479</v>
      </c>
      <c r="W27" s="45">
        <v>17.066908083580174</v>
      </c>
      <c r="X27" s="45">
        <v>1.4627008424703689</v>
      </c>
    </row>
    <row r="28" spans="1:24" x14ac:dyDescent="0.25">
      <c r="A28" s="9" t="s">
        <v>3</v>
      </c>
      <c r="B28" s="15">
        <v>337.85823290000002</v>
      </c>
      <c r="C28" s="10">
        <v>21.687004325557911</v>
      </c>
      <c r="D28" s="15">
        <v>319.50637953999995</v>
      </c>
      <c r="E28" s="10">
        <v>21.461391740322682</v>
      </c>
      <c r="F28" s="15">
        <v>308.95180550000003</v>
      </c>
      <c r="G28" s="10">
        <v>23.664452724897252</v>
      </c>
      <c r="H28" s="15">
        <v>301.70817840000001</v>
      </c>
      <c r="I28" s="10">
        <v>24.751331235758105</v>
      </c>
      <c r="J28" s="15">
        <v>324.97043045999999</v>
      </c>
      <c r="K28" s="10">
        <v>27.40318147442008</v>
      </c>
      <c r="L28" s="15">
        <v>324.28727234000002</v>
      </c>
      <c r="M28" s="10">
        <v>27.268193237066413</v>
      </c>
      <c r="N28" s="15">
        <v>332.51826115000006</v>
      </c>
      <c r="O28" s="10">
        <v>27.146790518963336</v>
      </c>
      <c r="P28" s="15">
        <v>330.08771219000005</v>
      </c>
      <c r="Q28" s="10">
        <v>26.782507428744129</v>
      </c>
      <c r="R28" s="11">
        <v>-0.73095202398630288</v>
      </c>
      <c r="S28" s="15">
        <v>331.89627734000004</v>
      </c>
      <c r="T28" s="10">
        <v>26.76688994813739</v>
      </c>
      <c r="U28" s="11">
        <v>0.54790441546608126</v>
      </c>
      <c r="V28" s="44">
        <v>342.02643790000002</v>
      </c>
      <c r="W28" s="45">
        <v>26.73096285520889</v>
      </c>
      <c r="X28" s="45">
        <v>3.0522067439829925</v>
      </c>
    </row>
    <row r="29" spans="1:24" x14ac:dyDescent="0.25">
      <c r="A29" s="9" t="s">
        <v>4</v>
      </c>
      <c r="B29" s="15">
        <v>97.819482999999991</v>
      </c>
      <c r="C29" s="10">
        <v>6.2789991314870175</v>
      </c>
      <c r="D29" s="15">
        <v>68.225368759999995</v>
      </c>
      <c r="E29" s="10">
        <v>4.5827296709830625</v>
      </c>
      <c r="F29" s="15">
        <v>74.466902659999988</v>
      </c>
      <c r="G29" s="10">
        <v>5.7038621111637919</v>
      </c>
      <c r="H29" s="15">
        <v>39.385537709999994</v>
      </c>
      <c r="I29" s="10">
        <v>3.2310840724583145</v>
      </c>
      <c r="J29" s="15">
        <v>32.140088309999996</v>
      </c>
      <c r="K29" s="10">
        <v>2.7102178844891123</v>
      </c>
      <c r="L29" s="15">
        <v>31.629553300000001</v>
      </c>
      <c r="M29" s="10">
        <v>2.6596195563365215</v>
      </c>
      <c r="N29" s="15">
        <v>29.9793302</v>
      </c>
      <c r="O29" s="10">
        <v>2.4475124885580475</v>
      </c>
      <c r="P29" s="15">
        <v>28.960173599999997</v>
      </c>
      <c r="Q29" s="10">
        <v>2.3497574612328056</v>
      </c>
      <c r="R29" s="11">
        <v>-3.3995309208075706</v>
      </c>
      <c r="S29" s="15">
        <v>28.133156639999996</v>
      </c>
      <c r="T29" s="10">
        <v>2.2688929014565806</v>
      </c>
      <c r="U29" s="11">
        <v>-2.8557044285121305</v>
      </c>
      <c r="V29" s="44">
        <v>23.758804539999996</v>
      </c>
      <c r="W29" s="45">
        <v>1.8568614915920458</v>
      </c>
      <c r="X29" s="45">
        <v>-15.54874256015944</v>
      </c>
    </row>
    <row r="30" spans="1:24" x14ac:dyDescent="0.25">
      <c r="A30" s="12" t="s">
        <v>10</v>
      </c>
      <c r="B30" s="16">
        <v>1206.2602440000001</v>
      </c>
      <c r="C30" s="13">
        <v>77.429432175830627</v>
      </c>
      <c r="D30" s="16">
        <v>1173.2291262299998</v>
      </c>
      <c r="E30" s="13">
        <v>78.806344697809919</v>
      </c>
      <c r="F30" s="16">
        <v>1145.8799382</v>
      </c>
      <c r="G30" s="13">
        <v>87.769746423903271</v>
      </c>
      <c r="H30" s="16">
        <v>1104.8829194300001</v>
      </c>
      <c r="I30" s="13">
        <v>90.641636764936194</v>
      </c>
      <c r="J30" s="16">
        <v>1104.22377635</v>
      </c>
      <c r="K30" s="13">
        <v>93.113839584900489</v>
      </c>
      <c r="L30" s="16">
        <v>1115.67082297</v>
      </c>
      <c r="M30" s="13">
        <v>93.812894259403706</v>
      </c>
      <c r="N30" s="16">
        <v>1134.0557034400001</v>
      </c>
      <c r="O30" s="13">
        <v>92.584306532968569</v>
      </c>
      <c r="P30" s="16">
        <v>1131.9524067600003</v>
      </c>
      <c r="Q30" s="13">
        <v>91.843842177270034</v>
      </c>
      <c r="R30" s="14">
        <v>-0.18546678735619904</v>
      </c>
      <c r="S30" s="16">
        <v>1144.5990280899998</v>
      </c>
      <c r="T30" s="13">
        <v>92.310032716168834</v>
      </c>
      <c r="U30" s="14">
        <v>1.1172396696605227</v>
      </c>
      <c r="V30" s="46">
        <v>1160.6413176600001</v>
      </c>
      <c r="W30" s="47">
        <v>90.709537371088018</v>
      </c>
      <c r="X30" s="47">
        <v>1.4015641439754063</v>
      </c>
    </row>
    <row r="31" spans="1:24" x14ac:dyDescent="0.25">
      <c r="A31" s="9" t="s">
        <v>5</v>
      </c>
      <c r="B31" s="15">
        <v>112.86906555</v>
      </c>
      <c r="C31" s="10">
        <v>7.2450266841034239</v>
      </c>
      <c r="D31" s="15">
        <v>84.411903719999998</v>
      </c>
      <c r="E31" s="10">
        <v>5.669986733565433</v>
      </c>
      <c r="F31" s="15">
        <v>70.414565300000021</v>
      </c>
      <c r="G31" s="10">
        <v>5.393469538037837</v>
      </c>
      <c r="H31" s="15">
        <v>55.066474310000004</v>
      </c>
      <c r="I31" s="10">
        <v>4.5175061307922908</v>
      </c>
      <c r="J31" s="15">
        <v>33.297137069999998</v>
      </c>
      <c r="K31" s="10">
        <v>2.8077861989359105</v>
      </c>
      <c r="L31" s="15">
        <v>24.567384310000001</v>
      </c>
      <c r="M31" s="10">
        <v>2.0657862328682026</v>
      </c>
      <c r="N31" s="15">
        <v>28.63948714</v>
      </c>
      <c r="O31" s="10">
        <v>2.3381277024343792</v>
      </c>
      <c r="P31" s="15">
        <v>38.868005939999996</v>
      </c>
      <c r="Q31" s="10">
        <v>3.1536546783944694</v>
      </c>
      <c r="R31" s="11">
        <v>35.714741503572867</v>
      </c>
      <c r="S31" s="15">
        <v>29.60672323</v>
      </c>
      <c r="T31" s="10">
        <v>2.387733628029046</v>
      </c>
      <c r="U31" s="11">
        <v>-23.827522112393702</v>
      </c>
      <c r="V31" s="44">
        <v>35.833794230000002</v>
      </c>
      <c r="W31" s="45">
        <v>2.8005783073511599</v>
      </c>
      <c r="X31" s="45">
        <v>21.032624757643617</v>
      </c>
    </row>
    <row r="32" spans="1:24" x14ac:dyDescent="0.25">
      <c r="A32" s="9" t="s">
        <v>6</v>
      </c>
      <c r="B32" s="15">
        <v>120.38319675999999</v>
      </c>
      <c r="C32" s="10">
        <v>7.7273561944880722</v>
      </c>
      <c r="D32" s="15">
        <v>109.87062768999999</v>
      </c>
      <c r="E32" s="10">
        <v>7.3800610335388708</v>
      </c>
      <c r="F32" s="15">
        <v>79.433030579999993</v>
      </c>
      <c r="G32" s="10">
        <v>6.0842473275519584</v>
      </c>
      <c r="H32" s="15">
        <v>39.849342580000005</v>
      </c>
      <c r="I32" s="10">
        <v>3.269133382314636</v>
      </c>
      <c r="J32" s="15">
        <v>34.177604920000007</v>
      </c>
      <c r="K32" s="10">
        <v>2.8820317856552613</v>
      </c>
      <c r="L32" s="15">
        <v>34.576530409999997</v>
      </c>
      <c r="M32" s="10">
        <v>2.9074206517074161</v>
      </c>
      <c r="N32" s="15">
        <v>32.031241270000002</v>
      </c>
      <c r="O32" s="10">
        <v>2.6150305063300228</v>
      </c>
      <c r="P32" s="15">
        <v>36.555026530000006</v>
      </c>
      <c r="Q32" s="10">
        <v>2.9659852016367285</v>
      </c>
      <c r="R32" s="11">
        <v>14.123040758451383</v>
      </c>
      <c r="S32" s="15">
        <v>23.610030839999997</v>
      </c>
      <c r="T32" s="10">
        <v>1.9041102305555904</v>
      </c>
      <c r="U32" s="11">
        <v>-35.412354794425603</v>
      </c>
      <c r="V32" s="44">
        <v>35.695529259999994</v>
      </c>
      <c r="W32" s="45">
        <v>2.7897722544625601</v>
      </c>
      <c r="X32" s="45">
        <v>51.187982353351288</v>
      </c>
    </row>
    <row r="33" spans="1:24" x14ac:dyDescent="0.25">
      <c r="A33" s="12" t="s">
        <v>11</v>
      </c>
      <c r="B33" s="16">
        <v>233.25226230999999</v>
      </c>
      <c r="C33" s="13">
        <v>14.972382878591498</v>
      </c>
      <c r="D33" s="16">
        <v>194.28253140999999</v>
      </c>
      <c r="E33" s="13">
        <v>13.050047767104303</v>
      </c>
      <c r="F33" s="16">
        <v>149.84759588</v>
      </c>
      <c r="G33" s="13">
        <v>11.477716865589796</v>
      </c>
      <c r="H33" s="16">
        <v>94.915816890000016</v>
      </c>
      <c r="I33" s="13">
        <v>7.7866395131069268</v>
      </c>
      <c r="J33" s="16">
        <v>67.474741990000012</v>
      </c>
      <c r="K33" s="13">
        <v>5.6898179845911727</v>
      </c>
      <c r="L33" s="16">
        <v>59.143914719999998</v>
      </c>
      <c r="M33" s="13">
        <v>4.9732068845756183</v>
      </c>
      <c r="N33" s="16">
        <v>60.670728410000002</v>
      </c>
      <c r="O33" s="13">
        <v>4.9531582087644024</v>
      </c>
      <c r="P33" s="16">
        <v>75.42303247000001</v>
      </c>
      <c r="Q33" s="13">
        <v>6.1196398800311993</v>
      </c>
      <c r="R33" s="14">
        <v>24.315356757062549</v>
      </c>
      <c r="S33" s="16">
        <v>53.216754069999993</v>
      </c>
      <c r="T33" s="13">
        <v>4.2918438585846364</v>
      </c>
      <c r="U33" s="14">
        <v>-29.442303859676684</v>
      </c>
      <c r="V33" s="46">
        <v>71.529323489999996</v>
      </c>
      <c r="W33" s="47">
        <v>5.5903505618137199</v>
      </c>
      <c r="X33" s="47">
        <v>34.411285956885138</v>
      </c>
    </row>
    <row r="34" spans="1:24" x14ac:dyDescent="0.25">
      <c r="A34" s="12" t="s">
        <v>12</v>
      </c>
      <c r="B34" s="16">
        <v>1439.5125063099999</v>
      </c>
      <c r="C34" s="13">
        <v>92.401815054422116</v>
      </c>
      <c r="D34" s="16">
        <v>1367.5116576399998</v>
      </c>
      <c r="E34" s="13">
        <v>91.856392464914222</v>
      </c>
      <c r="F34" s="16">
        <v>1295.7275340799999</v>
      </c>
      <c r="G34" s="13">
        <v>99.247463289493055</v>
      </c>
      <c r="H34" s="16">
        <v>1199.7987363200002</v>
      </c>
      <c r="I34" s="13">
        <v>98.428276278043114</v>
      </c>
      <c r="J34" s="16">
        <v>1171.69851834</v>
      </c>
      <c r="K34" s="13">
        <v>98.803657569491662</v>
      </c>
      <c r="L34" s="16">
        <v>1174.8147376900001</v>
      </c>
      <c r="M34" s="13">
        <v>98.786101143979323</v>
      </c>
      <c r="N34" s="16">
        <v>1194.7264318500002</v>
      </c>
      <c r="O34" s="13">
        <v>97.537464741732961</v>
      </c>
      <c r="P34" s="16">
        <v>1207.3754392300002</v>
      </c>
      <c r="Q34" s="13">
        <v>97.963482057301235</v>
      </c>
      <c r="R34" s="14">
        <v>1.0587367151836973</v>
      </c>
      <c r="S34" s="16">
        <v>1197.81578216</v>
      </c>
      <c r="T34" s="13">
        <v>96.601876574753462</v>
      </c>
      <c r="U34" s="14">
        <v>-0.7917717024372164</v>
      </c>
      <c r="V34" s="46">
        <v>1232.1706411499999</v>
      </c>
      <c r="W34" s="47">
        <v>96.299887932901711</v>
      </c>
      <c r="X34" s="47">
        <v>2.8681254247667596</v>
      </c>
    </row>
    <row r="35" spans="1:24" x14ac:dyDescent="0.25">
      <c r="A35" s="9" t="s">
        <v>7</v>
      </c>
      <c r="B35" s="15">
        <v>4.0055753000000003</v>
      </c>
      <c r="C35" s="10">
        <v>0.25711650745287468</v>
      </c>
      <c r="D35" s="15">
        <v>3.6156762999999996</v>
      </c>
      <c r="E35" s="10">
        <v>0.24286665446936975</v>
      </c>
      <c r="F35" s="15">
        <v>3.2687263</v>
      </c>
      <c r="G35" s="10">
        <v>0.2503711505158312</v>
      </c>
      <c r="H35" s="15">
        <v>3.9933047999999998</v>
      </c>
      <c r="I35" s="10">
        <v>0.32760003508788799</v>
      </c>
      <c r="J35" s="15">
        <v>4.2824807999999992</v>
      </c>
      <c r="K35" s="10">
        <v>0.36112085138639866</v>
      </c>
      <c r="L35" s="15">
        <v>4.0737807999999998</v>
      </c>
      <c r="M35" s="10">
        <v>0.34255011384900713</v>
      </c>
      <c r="N35" s="15">
        <v>3.9472608</v>
      </c>
      <c r="O35" s="10">
        <v>0.32225436789764</v>
      </c>
      <c r="P35" s="15">
        <v>2.3737607999999999</v>
      </c>
      <c r="Q35" s="10">
        <v>0.19260112967630671</v>
      </c>
      <c r="R35" s="11">
        <v>-39.863086827199254</v>
      </c>
      <c r="S35" s="15">
        <v>2.2648608000000001</v>
      </c>
      <c r="T35" s="10">
        <v>0.18265730567187688</v>
      </c>
      <c r="U35" s="11">
        <v>-4.5876568523669317</v>
      </c>
      <c r="V35" s="44">
        <v>2.9558588000000001</v>
      </c>
      <c r="W35" s="45">
        <v>0.2310141644990138</v>
      </c>
      <c r="X35" s="45">
        <v>30.509512990820468</v>
      </c>
    </row>
    <row r="36" spans="1:24" x14ac:dyDescent="0.25">
      <c r="A36" s="9" t="s">
        <v>8</v>
      </c>
      <c r="B36" s="15">
        <v>114.36528406000001</v>
      </c>
      <c r="C36" s="10">
        <v>7.3410684381250109</v>
      </c>
      <c r="D36" s="15">
        <v>117.62224673</v>
      </c>
      <c r="E36" s="10">
        <v>7.9007408806164063</v>
      </c>
      <c r="F36" s="15">
        <v>6.5560339899999995</v>
      </c>
      <c r="G36" s="10">
        <v>0.502165559991118</v>
      </c>
      <c r="H36" s="15">
        <v>15.16533748</v>
      </c>
      <c r="I36" s="10">
        <v>1.2441236868689971</v>
      </c>
      <c r="J36" s="15">
        <v>9.9047738799999987</v>
      </c>
      <c r="K36" s="10">
        <v>0.83522157912193418</v>
      </c>
      <c r="L36" s="15">
        <v>10.362523999999999</v>
      </c>
      <c r="M36" s="10">
        <v>0.87134874217166236</v>
      </c>
      <c r="N36" s="15">
        <v>26.216081770000002</v>
      </c>
      <c r="O36" s="10">
        <v>2.1402808903693908</v>
      </c>
      <c r="P36" s="15">
        <v>22.725814</v>
      </c>
      <c r="Q36" s="10">
        <v>1.8439168130224521</v>
      </c>
      <c r="R36" s="11">
        <v>-13.31346080097309</v>
      </c>
      <c r="S36" s="15">
        <v>39.870199230000004</v>
      </c>
      <c r="T36" s="10">
        <v>3.2154661195746517</v>
      </c>
      <c r="U36" s="11">
        <v>75.440137061757213</v>
      </c>
      <c r="V36" s="44">
        <v>44.387596689999995</v>
      </c>
      <c r="W36" s="45">
        <v>3.4690979025992505</v>
      </c>
      <c r="X36" s="45">
        <v>11.330260563636486</v>
      </c>
    </row>
    <row r="37" spans="1:24" x14ac:dyDescent="0.25">
      <c r="A37" s="12" t="s">
        <v>13</v>
      </c>
      <c r="B37" s="16">
        <v>118.37085936</v>
      </c>
      <c r="C37" s="13">
        <v>7.5981849455778852</v>
      </c>
      <c r="D37" s="16">
        <v>121.23792303</v>
      </c>
      <c r="E37" s="13">
        <v>8.1436075350857777</v>
      </c>
      <c r="F37" s="16">
        <v>9.8247602900000004</v>
      </c>
      <c r="G37" s="13">
        <v>0.75253671050694926</v>
      </c>
      <c r="H37" s="16">
        <v>19.158642279999999</v>
      </c>
      <c r="I37" s="13">
        <v>1.5717237219568851</v>
      </c>
      <c r="J37" s="16">
        <v>14.187254679999999</v>
      </c>
      <c r="K37" s="13">
        <v>1.1963424305083328</v>
      </c>
      <c r="L37" s="16">
        <v>14.4363048</v>
      </c>
      <c r="M37" s="13">
        <v>1.2138988560206696</v>
      </c>
      <c r="N37" s="16">
        <v>30.163342570000001</v>
      </c>
      <c r="O37" s="13">
        <v>2.4625352582670308</v>
      </c>
      <c r="P37" s="16">
        <v>25.099574799999999</v>
      </c>
      <c r="Q37" s="13">
        <v>2.036517942698759</v>
      </c>
      <c r="R37" s="14">
        <v>-16.787820375837086</v>
      </c>
      <c r="S37" s="16">
        <v>42.135060030000005</v>
      </c>
      <c r="T37" s="13">
        <v>3.3981234252465282</v>
      </c>
      <c r="U37" s="14">
        <v>67.871608844943495</v>
      </c>
      <c r="V37" s="46">
        <v>47.343455490000004</v>
      </c>
      <c r="W37" s="47">
        <v>3.7001120670982655</v>
      </c>
      <c r="X37" s="47">
        <v>12.361191502496126</v>
      </c>
    </row>
    <row r="38" spans="1:24" x14ac:dyDescent="0.25">
      <c r="A38" s="12" t="s">
        <v>14</v>
      </c>
      <c r="B38" s="16">
        <v>1557.8833656699996</v>
      </c>
      <c r="C38" s="13">
        <v>100</v>
      </c>
      <c r="D38" s="16">
        <v>1488.7495806699999</v>
      </c>
      <c r="E38" s="13">
        <v>100</v>
      </c>
      <c r="F38" s="16">
        <v>1305.5522943699998</v>
      </c>
      <c r="G38" s="13">
        <v>100</v>
      </c>
      <c r="H38" s="16">
        <v>1218.9573786000001</v>
      </c>
      <c r="I38" s="13">
        <v>100</v>
      </c>
      <c r="J38" s="16">
        <v>1185.88577302</v>
      </c>
      <c r="K38" s="13">
        <v>100</v>
      </c>
      <c r="L38" s="16">
        <v>1189.2510424900001</v>
      </c>
      <c r="M38" s="13">
        <v>100</v>
      </c>
      <c r="N38" s="16">
        <v>1224.8897744200001</v>
      </c>
      <c r="O38" s="13">
        <v>100</v>
      </c>
      <c r="P38" s="16">
        <v>1232.4750140300002</v>
      </c>
      <c r="Q38" s="13">
        <v>100</v>
      </c>
      <c r="R38" s="14">
        <v>0.61925895443055257</v>
      </c>
      <c r="S38" s="16">
        <v>1239.95084219</v>
      </c>
      <c r="T38" s="13">
        <v>100</v>
      </c>
      <c r="U38" s="14">
        <v>0.60657036247371976</v>
      </c>
      <c r="V38" s="46">
        <v>1279.5140966400002</v>
      </c>
      <c r="W38" s="47">
        <v>100</v>
      </c>
      <c r="X38" s="47">
        <v>3.19071152692824</v>
      </c>
    </row>
    <row r="39" spans="1:2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24" ht="17.25" customHeight="1" x14ac:dyDescent="0.25">
      <c r="A40" s="4"/>
      <c r="B40" s="43" t="s">
        <v>18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ht="30" x14ac:dyDescent="0.25">
      <c r="A41" s="5"/>
      <c r="B41" s="6">
        <v>2009</v>
      </c>
      <c r="C41" s="6" t="s">
        <v>0</v>
      </c>
      <c r="D41" s="6">
        <v>2010</v>
      </c>
      <c r="E41" s="6" t="s">
        <v>0</v>
      </c>
      <c r="F41" s="6">
        <v>2011</v>
      </c>
      <c r="G41" s="6" t="s">
        <v>0</v>
      </c>
      <c r="H41" s="6">
        <v>2012</v>
      </c>
      <c r="I41" s="7" t="s">
        <v>0</v>
      </c>
      <c r="J41" s="7">
        <v>2013</v>
      </c>
      <c r="K41" s="7" t="s">
        <v>0</v>
      </c>
      <c r="L41" s="6">
        <v>2014</v>
      </c>
      <c r="M41" s="6" t="s">
        <v>0</v>
      </c>
      <c r="N41" s="6">
        <v>2015</v>
      </c>
      <c r="O41" s="6" t="s">
        <v>0</v>
      </c>
      <c r="P41" s="6">
        <v>2016</v>
      </c>
      <c r="Q41" s="6" t="s">
        <v>0</v>
      </c>
      <c r="R41" s="8" t="s">
        <v>16</v>
      </c>
      <c r="S41" s="6">
        <v>2017</v>
      </c>
      <c r="T41" s="6" t="s">
        <v>0</v>
      </c>
      <c r="U41" s="8" t="s">
        <v>20</v>
      </c>
      <c r="V41" s="6">
        <v>2018</v>
      </c>
      <c r="W41" s="6" t="s">
        <v>0</v>
      </c>
      <c r="X41" s="8" t="s">
        <v>26</v>
      </c>
    </row>
    <row r="42" spans="1:24" x14ac:dyDescent="0.25">
      <c r="A42" s="9" t="s">
        <v>9</v>
      </c>
      <c r="B42" s="15">
        <v>305.72917700999994</v>
      </c>
      <c r="C42" s="10">
        <v>19.581597300269781</v>
      </c>
      <c r="D42" s="15">
        <v>328.49078121000002</v>
      </c>
      <c r="E42" s="10">
        <v>21.825763428602425</v>
      </c>
      <c r="F42" s="15">
        <v>339.57218236999989</v>
      </c>
      <c r="G42" s="10">
        <v>25.100459807341636</v>
      </c>
      <c r="H42" s="15">
        <v>357.11642579000005</v>
      </c>
      <c r="I42" s="10">
        <v>30.053710445673619</v>
      </c>
      <c r="J42" s="15">
        <v>370.47720265999988</v>
      </c>
      <c r="K42" s="10">
        <v>34.766732024516074</v>
      </c>
      <c r="L42" s="15">
        <v>386.43149614999982</v>
      </c>
      <c r="M42" s="10">
        <v>35.997758271147816</v>
      </c>
      <c r="N42" s="15">
        <v>398.65455335999985</v>
      </c>
      <c r="O42" s="10">
        <v>37.674282387037415</v>
      </c>
      <c r="P42" s="15">
        <v>407.8744355</v>
      </c>
      <c r="Q42" s="10">
        <v>37.513583049616798</v>
      </c>
      <c r="R42" s="11">
        <v>2.3127497384118127</v>
      </c>
      <c r="S42" s="15">
        <v>412.31002538000007</v>
      </c>
      <c r="T42" s="10">
        <v>36.497638436025447</v>
      </c>
      <c r="U42" s="11">
        <v>1.0874890637758421</v>
      </c>
      <c r="V42" s="44">
        <v>422.18913859999998</v>
      </c>
      <c r="W42" s="45">
        <v>36.407430325797627</v>
      </c>
      <c r="X42" s="45">
        <v>2.3960400213152724</v>
      </c>
    </row>
    <row r="43" spans="1:24" x14ac:dyDescent="0.25">
      <c r="A43" s="9" t="s">
        <v>1</v>
      </c>
      <c r="B43" s="15">
        <v>60.549371220000019</v>
      </c>
      <c r="C43" s="10">
        <v>3.8781166246877516</v>
      </c>
      <c r="D43" s="15">
        <v>52.250055979999978</v>
      </c>
      <c r="E43" s="10">
        <v>3.4716266823380693</v>
      </c>
      <c r="F43" s="15">
        <v>42.041813300000001</v>
      </c>
      <c r="G43" s="10">
        <v>3.1076422031960904</v>
      </c>
      <c r="H43" s="15">
        <v>32.383693809999997</v>
      </c>
      <c r="I43" s="10">
        <v>2.7253021329783533</v>
      </c>
      <c r="J43" s="15">
        <v>21.023995090000003</v>
      </c>
      <c r="K43" s="10">
        <v>1.9729570352256667</v>
      </c>
      <c r="L43" s="15">
        <v>16.391617349999994</v>
      </c>
      <c r="M43" s="10">
        <v>1.5269497567284478</v>
      </c>
      <c r="N43" s="15">
        <v>15.612546360000007</v>
      </c>
      <c r="O43" s="10">
        <v>1.4754415204589291</v>
      </c>
      <c r="P43" s="15">
        <v>14.829873700000004</v>
      </c>
      <c r="Q43" s="10">
        <v>1.3639533401457273</v>
      </c>
      <c r="R43" s="11">
        <v>-5.0131006304342751</v>
      </c>
      <c r="S43" s="15">
        <v>16.068235289999997</v>
      </c>
      <c r="T43" s="10">
        <v>1.4223584337511757</v>
      </c>
      <c r="U43" s="11">
        <v>8.3504527081710513</v>
      </c>
      <c r="V43" s="44">
        <v>18.511907449999999</v>
      </c>
      <c r="W43" s="45">
        <v>1.5963721447652821</v>
      </c>
      <c r="X43" s="45">
        <v>15.208092960406248</v>
      </c>
    </row>
    <row r="44" spans="1:24" x14ac:dyDescent="0.25">
      <c r="A44" s="9" t="s">
        <v>2</v>
      </c>
      <c r="B44" s="15">
        <v>211.94561353999998</v>
      </c>
      <c r="C44" s="10">
        <v>13.574869413798666</v>
      </c>
      <c r="D44" s="15">
        <v>239.53591144999996</v>
      </c>
      <c r="E44" s="10">
        <v>15.915375514359194</v>
      </c>
      <c r="F44" s="15">
        <v>219.42645504000006</v>
      </c>
      <c r="G44" s="10">
        <v>16.219540944015694</v>
      </c>
      <c r="H44" s="15">
        <v>217.40875701999997</v>
      </c>
      <c r="I44" s="10">
        <v>18.296385604159049</v>
      </c>
      <c r="J44" s="15">
        <v>212.74485878999997</v>
      </c>
      <c r="K44" s="10">
        <v>19.964638693122019</v>
      </c>
      <c r="L44" s="15">
        <v>211.34259277000001</v>
      </c>
      <c r="M44" s="10">
        <v>19.687472793312313</v>
      </c>
      <c r="N44" s="15">
        <v>198.71816658000009</v>
      </c>
      <c r="O44" s="10">
        <v>18.779578108590218</v>
      </c>
      <c r="P44" s="15">
        <v>201.98678424000002</v>
      </c>
      <c r="Q44" s="10">
        <v>18.577403597809624</v>
      </c>
      <c r="R44" s="11">
        <v>1.6448509546227366</v>
      </c>
      <c r="S44" s="15">
        <v>205.95542905999994</v>
      </c>
      <c r="T44" s="10">
        <v>18.231152096873043</v>
      </c>
      <c r="U44" s="11">
        <v>1.9648041999046795</v>
      </c>
      <c r="V44" s="44">
        <v>211.49306959999998</v>
      </c>
      <c r="W44" s="45">
        <v>18.238079789035734</v>
      </c>
      <c r="X44" s="45">
        <v>2.6887567690127696</v>
      </c>
    </row>
    <row r="45" spans="1:24" x14ac:dyDescent="0.25">
      <c r="A45" s="9" t="s">
        <v>3</v>
      </c>
      <c r="B45" s="15">
        <v>334.08087959000011</v>
      </c>
      <c r="C45" s="10">
        <v>21.39749079178441</v>
      </c>
      <c r="D45" s="15">
        <v>323.70412561000006</v>
      </c>
      <c r="E45" s="10">
        <v>21.507725849724356</v>
      </c>
      <c r="F45" s="15">
        <v>324.13053974000002</v>
      </c>
      <c r="G45" s="10">
        <v>23.959046139447835</v>
      </c>
      <c r="H45" s="15">
        <v>273.48156935999992</v>
      </c>
      <c r="I45" s="10">
        <v>23.015283824012762</v>
      </c>
      <c r="J45" s="15">
        <v>267.29957341999994</v>
      </c>
      <c r="K45" s="10">
        <v>25.08422265293672</v>
      </c>
      <c r="L45" s="15">
        <v>277.79224663000008</v>
      </c>
      <c r="M45" s="10">
        <v>25.877544256651881</v>
      </c>
      <c r="N45" s="15">
        <v>289.06768396000007</v>
      </c>
      <c r="O45" s="10">
        <v>27.317930932150869</v>
      </c>
      <c r="P45" s="15">
        <v>297.42689250999996</v>
      </c>
      <c r="Q45" s="10">
        <v>27.355351211668012</v>
      </c>
      <c r="R45" s="11">
        <v>2.8917824488318224</v>
      </c>
      <c r="S45" s="15">
        <v>298.8571333700001</v>
      </c>
      <c r="T45" s="10">
        <v>26.454800820602099</v>
      </c>
      <c r="U45" s="11">
        <v>0.48087139933118045</v>
      </c>
      <c r="V45" s="44">
        <v>303.63613076999997</v>
      </c>
      <c r="W45" s="45">
        <v>26.184025747467558</v>
      </c>
      <c r="X45" s="45">
        <v>1.5990909589844904</v>
      </c>
    </row>
    <row r="46" spans="1:24" x14ac:dyDescent="0.25">
      <c r="A46" s="9" t="s">
        <v>4</v>
      </c>
      <c r="B46" s="15">
        <v>81.54790638999998</v>
      </c>
      <c r="C46" s="10">
        <v>5.2230483175534346</v>
      </c>
      <c r="D46" s="15">
        <v>81.336220750000024</v>
      </c>
      <c r="E46" s="10">
        <v>5.404185486505952</v>
      </c>
      <c r="F46" s="15">
        <v>76.954265640000031</v>
      </c>
      <c r="G46" s="10">
        <v>5.6882970749224775</v>
      </c>
      <c r="H46" s="15">
        <v>76.361735179999982</v>
      </c>
      <c r="I46" s="10">
        <v>6.4263453386444347</v>
      </c>
      <c r="J46" s="15">
        <v>69.134896529999992</v>
      </c>
      <c r="K46" s="10">
        <v>6.4878335399412412</v>
      </c>
      <c r="L46" s="15">
        <v>72.406727939999996</v>
      </c>
      <c r="M46" s="10">
        <v>6.7449985716928635</v>
      </c>
      <c r="N46" s="15">
        <v>65.200566680000023</v>
      </c>
      <c r="O46" s="10">
        <v>6.1616869547680215</v>
      </c>
      <c r="P46" s="15">
        <v>66.479980370000007</v>
      </c>
      <c r="Q46" s="10">
        <v>6.1143872910046344</v>
      </c>
      <c r="R46" s="11">
        <v>1.9622738806539257</v>
      </c>
      <c r="S46" s="15">
        <v>68.128128919999995</v>
      </c>
      <c r="T46" s="10">
        <v>6.0306945346609613</v>
      </c>
      <c r="U46" s="11">
        <v>2.4791652175994798</v>
      </c>
      <c r="V46" s="44">
        <v>67.956528300000002</v>
      </c>
      <c r="W46" s="45">
        <v>5.8602231631767143</v>
      </c>
      <c r="X46" s="45">
        <v>-0.25187924976113152</v>
      </c>
    </row>
    <row r="47" spans="1:24" x14ac:dyDescent="0.25">
      <c r="A47" s="12" t="s">
        <v>10</v>
      </c>
      <c r="B47" s="16">
        <v>993.85294775000034</v>
      </c>
      <c r="C47" s="13">
        <v>63.655122448094062</v>
      </c>
      <c r="D47" s="16">
        <v>1025.3170950000003</v>
      </c>
      <c r="E47" s="13">
        <v>68.124676961530014</v>
      </c>
      <c r="F47" s="16">
        <v>1002.12525609</v>
      </c>
      <c r="G47" s="13">
        <v>74.074986168923743</v>
      </c>
      <c r="H47" s="16">
        <v>956.75218115999974</v>
      </c>
      <c r="I47" s="13">
        <v>80.517027345468193</v>
      </c>
      <c r="J47" s="16">
        <v>940.68052649000003</v>
      </c>
      <c r="K47" s="13">
        <v>88.276383945741742</v>
      </c>
      <c r="L47" s="16">
        <v>964.36468083999978</v>
      </c>
      <c r="M47" s="13">
        <v>89.834723649533316</v>
      </c>
      <c r="N47" s="16">
        <v>967.25351693999971</v>
      </c>
      <c r="O47" s="13">
        <v>91.40891990300544</v>
      </c>
      <c r="P47" s="16">
        <v>988.59796631999961</v>
      </c>
      <c r="Q47" s="13">
        <v>90.924678490244773</v>
      </c>
      <c r="R47" s="14">
        <v>2.2067068256856923</v>
      </c>
      <c r="S47" s="16">
        <v>1001.3189520200001</v>
      </c>
      <c r="T47" s="13">
        <v>88.636644321912726</v>
      </c>
      <c r="U47" s="14">
        <v>1.2867703690868257</v>
      </c>
      <c r="V47" s="46">
        <v>1023.7867747199999</v>
      </c>
      <c r="W47" s="47">
        <v>88.286131170242911</v>
      </c>
      <c r="X47" s="47">
        <v>2.2438227754178257</v>
      </c>
    </row>
    <row r="48" spans="1:24" x14ac:dyDescent="0.25">
      <c r="A48" s="9" t="s">
        <v>5</v>
      </c>
      <c r="B48" s="15">
        <v>61.836021409999987</v>
      </c>
      <c r="C48" s="10">
        <v>3.9605250690936677</v>
      </c>
      <c r="D48" s="15">
        <v>52.911212800000008</v>
      </c>
      <c r="E48" s="10">
        <v>3.5155556239338539</v>
      </c>
      <c r="F48" s="15">
        <v>47.392743949999989</v>
      </c>
      <c r="G48" s="10">
        <v>3.5031717155807391</v>
      </c>
      <c r="H48" s="15">
        <v>31.229124949999999</v>
      </c>
      <c r="I48" s="10">
        <v>2.6281375230580131</v>
      </c>
      <c r="J48" s="15">
        <v>16.258711210000001</v>
      </c>
      <c r="K48" s="10">
        <v>1.5257679869193645</v>
      </c>
      <c r="L48" s="15">
        <v>11.558205099999991</v>
      </c>
      <c r="M48" s="10">
        <v>1.0766965875800232</v>
      </c>
      <c r="N48" s="15">
        <v>11.061295849999999</v>
      </c>
      <c r="O48" s="10">
        <v>1.0453320548007028</v>
      </c>
      <c r="P48" s="15">
        <v>10.020980880000003</v>
      </c>
      <c r="Q48" s="10">
        <v>0.92166330066671254</v>
      </c>
      <c r="R48" s="11">
        <v>-9.4050008616304748</v>
      </c>
      <c r="S48" s="15">
        <v>11.26925859</v>
      </c>
      <c r="T48" s="10">
        <v>0.99755354015664177</v>
      </c>
      <c r="U48" s="11">
        <v>12.456641968964579</v>
      </c>
      <c r="V48" s="44">
        <v>10.95911632</v>
      </c>
      <c r="W48" s="45">
        <v>0.94505809688944864</v>
      </c>
      <c r="X48" s="45">
        <v>-2.752108912250975</v>
      </c>
    </row>
    <row r="49" spans="1:24" x14ac:dyDescent="0.25">
      <c r="A49" s="9" t="s">
        <v>6</v>
      </c>
      <c r="B49" s="15">
        <v>436.45885225000012</v>
      </c>
      <c r="C49" s="10">
        <v>27.95468056559713</v>
      </c>
      <c r="D49" s="15">
        <v>369.03531537999993</v>
      </c>
      <c r="E49" s="10">
        <v>24.51964545432536</v>
      </c>
      <c r="F49" s="15">
        <v>278.32219594000003</v>
      </c>
      <c r="G49" s="10">
        <v>20.572989942594972</v>
      </c>
      <c r="H49" s="15">
        <v>171.81111546</v>
      </c>
      <c r="I49" s="10">
        <v>14.459042324811561</v>
      </c>
      <c r="J49" s="15">
        <v>99.572581519999972</v>
      </c>
      <c r="K49" s="10">
        <v>9.3442004901773945</v>
      </c>
      <c r="L49" s="15">
        <v>91.757830399999975</v>
      </c>
      <c r="M49" s="10">
        <v>8.5476371132596132</v>
      </c>
      <c r="N49" s="15">
        <v>75.028800110000006</v>
      </c>
      <c r="O49" s="10">
        <v>7.0904901967898741</v>
      </c>
      <c r="P49" s="15">
        <v>82.147293929999989</v>
      </c>
      <c r="Q49" s="10">
        <v>7.5553627904299887</v>
      </c>
      <c r="R49" s="11">
        <v>9.4876818096031439</v>
      </c>
      <c r="S49" s="15">
        <v>106.35543119</v>
      </c>
      <c r="T49" s="10">
        <v>9.4145711584448275</v>
      </c>
      <c r="U49" s="11">
        <v>29.469184073949489</v>
      </c>
      <c r="V49" s="44">
        <v>117.30240312000001</v>
      </c>
      <c r="W49" s="45">
        <v>10.115558829395301</v>
      </c>
      <c r="X49" s="45">
        <v>10.292818906863019</v>
      </c>
    </row>
    <row r="50" spans="1:24" x14ac:dyDescent="0.25">
      <c r="A50" s="12" t="s">
        <v>11</v>
      </c>
      <c r="B50" s="16">
        <v>498.29487365999995</v>
      </c>
      <c r="C50" s="13">
        <v>31.915205634690786</v>
      </c>
      <c r="D50" s="16">
        <v>421.94652817999997</v>
      </c>
      <c r="E50" s="13">
        <v>28.03520107825922</v>
      </c>
      <c r="F50" s="16">
        <v>325.71493989000004</v>
      </c>
      <c r="G50" s="13">
        <v>24.076161658175714</v>
      </c>
      <c r="H50" s="16">
        <v>203.04024040999997</v>
      </c>
      <c r="I50" s="13">
        <v>17.087179847869571</v>
      </c>
      <c r="J50" s="16">
        <v>115.83129272999996</v>
      </c>
      <c r="K50" s="13">
        <v>10.869968477096755</v>
      </c>
      <c r="L50" s="16">
        <v>103.3160355</v>
      </c>
      <c r="M50" s="13">
        <v>9.6243337008396388</v>
      </c>
      <c r="N50" s="16">
        <v>86.090095959999971</v>
      </c>
      <c r="O50" s="13">
        <v>8.1358222515905734</v>
      </c>
      <c r="P50" s="16">
        <v>92.16827481</v>
      </c>
      <c r="Q50" s="13">
        <v>8.4770260910967021</v>
      </c>
      <c r="R50" s="14">
        <v>7.0602533104668961</v>
      </c>
      <c r="S50" s="16">
        <v>117.62468978000003</v>
      </c>
      <c r="T50" s="13">
        <v>10.412124698601472</v>
      </c>
      <c r="U50" s="14">
        <v>27.619498165151828</v>
      </c>
      <c r="V50" s="46">
        <v>128.26151944</v>
      </c>
      <c r="W50" s="47">
        <v>11.060616926284748</v>
      </c>
      <c r="X50" s="47">
        <v>9.0430246233972014</v>
      </c>
    </row>
    <row r="51" spans="1:24" x14ac:dyDescent="0.25">
      <c r="A51" s="12" t="s">
        <v>12</v>
      </c>
      <c r="B51" s="16">
        <v>1492.14782141</v>
      </c>
      <c r="C51" s="13">
        <v>95.57032808278484</v>
      </c>
      <c r="D51" s="16">
        <v>1447.2636231799997</v>
      </c>
      <c r="E51" s="13">
        <v>96.159878039789177</v>
      </c>
      <c r="F51" s="16">
        <v>1327.8401959799996</v>
      </c>
      <c r="G51" s="13">
        <v>98.151147827099422</v>
      </c>
      <c r="H51" s="16">
        <v>1159.7924215699998</v>
      </c>
      <c r="I51" s="13">
        <v>97.604207193337771</v>
      </c>
      <c r="J51" s="16">
        <v>1056.51181922</v>
      </c>
      <c r="K51" s="13">
        <v>99.14635242283849</v>
      </c>
      <c r="L51" s="16">
        <v>1067.6807163400001</v>
      </c>
      <c r="M51" s="13">
        <v>99.459057350372973</v>
      </c>
      <c r="N51" s="16">
        <v>1053.3436128999999</v>
      </c>
      <c r="O51" s="13">
        <v>99.544742154596022</v>
      </c>
      <c r="P51" s="16">
        <v>1080.76624113</v>
      </c>
      <c r="Q51" s="13">
        <v>99.401704581341505</v>
      </c>
      <c r="R51" s="14">
        <v>2.6033886657841765</v>
      </c>
      <c r="S51" s="16">
        <v>1118.9436418000003</v>
      </c>
      <c r="T51" s="13">
        <v>99.0487690205142</v>
      </c>
      <c r="U51" s="14">
        <v>3.5324383032249331</v>
      </c>
      <c r="V51" s="46">
        <v>1152.0482941600001</v>
      </c>
      <c r="W51" s="47">
        <v>99.346748096527676</v>
      </c>
      <c r="X51" s="47">
        <v>2.958562980593527</v>
      </c>
    </row>
    <row r="52" spans="1:24" x14ac:dyDescent="0.25">
      <c r="A52" s="9" t="s">
        <v>7</v>
      </c>
      <c r="B52" s="15">
        <v>1.3779894499999996</v>
      </c>
      <c r="C52" s="10">
        <v>8.8258617505249271E-2</v>
      </c>
      <c r="D52" s="15">
        <v>1.0096259800000003</v>
      </c>
      <c r="E52" s="10">
        <v>6.7082119351056124E-2</v>
      </c>
      <c r="F52" s="15">
        <v>3.6387680900000001</v>
      </c>
      <c r="G52" s="10">
        <v>0.26897006566858117</v>
      </c>
      <c r="H52" s="15">
        <v>0.96394034999999989</v>
      </c>
      <c r="I52" s="10">
        <v>8.1121959321011142E-2</v>
      </c>
      <c r="J52" s="15">
        <v>1.1726067700000002</v>
      </c>
      <c r="K52" s="10">
        <v>0.11004106339071378</v>
      </c>
      <c r="L52" s="15">
        <v>0.82605405999999992</v>
      </c>
      <c r="M52" s="10">
        <v>7.6950493598579958E-2</v>
      </c>
      <c r="N52" s="15">
        <v>0.79127855999999974</v>
      </c>
      <c r="O52" s="10">
        <v>7.4778656521020642E-2</v>
      </c>
      <c r="P52" s="15">
        <v>0.59623882000000006</v>
      </c>
      <c r="Q52" s="10">
        <v>5.48380887467401E-2</v>
      </c>
      <c r="R52" s="11">
        <v>-24.648682506954287</v>
      </c>
      <c r="S52" s="15">
        <v>0.6276452999999993</v>
      </c>
      <c r="T52" s="10">
        <v>5.5559093437900851E-2</v>
      </c>
      <c r="U52" s="11">
        <v>5.267432939035964</v>
      </c>
      <c r="V52" s="44">
        <v>1.9918349899999999</v>
      </c>
      <c r="W52" s="45">
        <v>0.17176565427377577</v>
      </c>
      <c r="X52" s="45">
        <v>217.35041909817568</v>
      </c>
    </row>
    <row r="53" spans="1:24" x14ac:dyDescent="0.25">
      <c r="A53" s="9" t="s">
        <v>8</v>
      </c>
      <c r="B53" s="15">
        <v>67.782862389999991</v>
      </c>
      <c r="C53" s="10">
        <v>4.3414132997099193</v>
      </c>
      <c r="D53" s="15">
        <v>56.786504120000039</v>
      </c>
      <c r="E53" s="10">
        <v>3.7730398408597634</v>
      </c>
      <c r="F53" s="15">
        <v>21.373473599999997</v>
      </c>
      <c r="G53" s="10">
        <v>1.5798821072319797</v>
      </c>
      <c r="H53" s="15">
        <v>27.504323680000002</v>
      </c>
      <c r="I53" s="10">
        <v>2.3146708473412114</v>
      </c>
      <c r="J53" s="15">
        <v>7.9239331699999989</v>
      </c>
      <c r="K53" s="10">
        <v>0.74360651377080922</v>
      </c>
      <c r="L53" s="15">
        <v>4.9808985800000007</v>
      </c>
      <c r="M53" s="10">
        <v>0.46399215602846389</v>
      </c>
      <c r="N53" s="15">
        <v>4.0260822899999988</v>
      </c>
      <c r="O53" s="10">
        <v>0.38047918888295695</v>
      </c>
      <c r="P53" s="15">
        <v>5.9088557700000059</v>
      </c>
      <c r="Q53" s="10">
        <v>0.54345732991177531</v>
      </c>
      <c r="R53" s="11">
        <v>46.764406298312593</v>
      </c>
      <c r="S53" s="15">
        <v>10.118312139999993</v>
      </c>
      <c r="T53" s="10">
        <v>0.89567188604791093</v>
      </c>
      <c r="U53" s="11">
        <v>71.239788782320929</v>
      </c>
      <c r="V53" s="44">
        <v>5.5834279700000007</v>
      </c>
      <c r="W53" s="45">
        <v>0.48148624919855926</v>
      </c>
      <c r="X53" s="45">
        <v>-44.818583448049232</v>
      </c>
    </row>
    <row r="54" spans="1:24" x14ac:dyDescent="0.25">
      <c r="A54" s="12" t="s">
        <v>13</v>
      </c>
      <c r="B54" s="16">
        <v>69.160851839999992</v>
      </c>
      <c r="C54" s="13">
        <v>4.4296719172151686</v>
      </c>
      <c r="D54" s="16">
        <v>57.796130099999978</v>
      </c>
      <c r="E54" s="13">
        <v>3.8401219602108156</v>
      </c>
      <c r="F54" s="16">
        <v>25.012241690000003</v>
      </c>
      <c r="G54" s="13">
        <v>1.8488521729005609</v>
      </c>
      <c r="H54" s="16">
        <v>28.468264030000007</v>
      </c>
      <c r="I54" s="13">
        <v>2.3957928066622229</v>
      </c>
      <c r="J54" s="16">
        <v>9.0965399400000031</v>
      </c>
      <c r="K54" s="13">
        <v>0.8536475771615234</v>
      </c>
      <c r="L54" s="16">
        <v>5.8069526400000049</v>
      </c>
      <c r="M54" s="13">
        <v>0.54094264962704419</v>
      </c>
      <c r="N54" s="16">
        <v>4.8173608499999974</v>
      </c>
      <c r="O54" s="13">
        <v>0.45525784540397751</v>
      </c>
      <c r="P54" s="16">
        <v>6.5050945900000006</v>
      </c>
      <c r="Q54" s="13">
        <v>0.59829541865851499</v>
      </c>
      <c r="R54" s="14">
        <v>35.034405612359393</v>
      </c>
      <c r="S54" s="16">
        <v>10.745957439999991</v>
      </c>
      <c r="T54" s="13">
        <v>0.95123097948581148</v>
      </c>
      <c r="U54" s="14">
        <v>65.192946717781595</v>
      </c>
      <c r="V54" s="46">
        <v>7.5752629599999999</v>
      </c>
      <c r="W54" s="47">
        <v>0.65325190347233497</v>
      </c>
      <c r="X54" s="47">
        <v>-29.505928138125896</v>
      </c>
    </row>
    <row r="55" spans="1:24" x14ac:dyDescent="0.25">
      <c r="A55" s="12" t="s">
        <v>14</v>
      </c>
      <c r="B55" s="16">
        <v>1561.3086732500001</v>
      </c>
      <c r="C55" s="13">
        <v>100</v>
      </c>
      <c r="D55" s="16">
        <v>1505.0597532799995</v>
      </c>
      <c r="E55" s="13">
        <v>100</v>
      </c>
      <c r="F55" s="16">
        <v>1352.85243767</v>
      </c>
      <c r="G55" s="13">
        <v>100</v>
      </c>
      <c r="H55" s="16">
        <v>1188.2606855999998</v>
      </c>
      <c r="I55" s="13">
        <v>100</v>
      </c>
      <c r="J55" s="16">
        <v>1065.6083591599997</v>
      </c>
      <c r="K55" s="13">
        <v>100</v>
      </c>
      <c r="L55" s="16">
        <v>1073.4876689799999</v>
      </c>
      <c r="M55" s="13">
        <v>100</v>
      </c>
      <c r="N55" s="16">
        <v>1058.1609737499998</v>
      </c>
      <c r="O55" s="13">
        <v>100</v>
      </c>
      <c r="P55" s="16">
        <v>1087.2713357199998</v>
      </c>
      <c r="Q55" s="13">
        <v>100</v>
      </c>
      <c r="R55" s="14">
        <v>2.7510334147777362</v>
      </c>
      <c r="S55" s="16">
        <v>1129.68959924</v>
      </c>
      <c r="T55" s="13">
        <v>100</v>
      </c>
      <c r="U55" s="14">
        <v>3.9013503001907299</v>
      </c>
      <c r="V55" s="46">
        <v>1159.62355712</v>
      </c>
      <c r="W55" s="47">
        <v>100</v>
      </c>
      <c r="X55" s="47">
        <v>2.6497506837398674</v>
      </c>
    </row>
    <row r="56" spans="1:24" ht="21.75" customHeight="1" x14ac:dyDescent="0.25">
      <c r="A56" s="2" t="s">
        <v>19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2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2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</sheetData>
  <mergeCells count="3">
    <mergeCell ref="B6:X6"/>
    <mergeCell ref="B23:X23"/>
    <mergeCell ref="B40:X40"/>
  </mergeCells>
  <pageMargins left="0.28000000000000003" right="0.70866141732283472" top="0.74803149606299213" bottom="0.74803149606299213" header="0.31496062992125984" footer="0.31496062992125984"/>
  <pageSetup paperSize="9" scale="47" orientation="landscape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1.8.2-9</vt:lpstr>
      <vt:lpstr>Histórico</vt:lpstr>
      <vt:lpstr>'1.8.2-9'!Área_de_impresión</vt:lpstr>
      <vt:lpstr>Histórico!Área_de_impresión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2015-08-10T10:53:55Z</cp:lastPrinted>
  <dcterms:created xsi:type="dcterms:W3CDTF">2014-08-13T12:30:34Z</dcterms:created>
  <dcterms:modified xsi:type="dcterms:W3CDTF">2019-06-27T08:33:03Z</dcterms:modified>
</cp:coreProperties>
</file>