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8\1.8.2\1.8.2.2\"/>
    </mc:Choice>
  </mc:AlternateContent>
  <xr:revisionPtr revIDLastSave="0" documentId="13_ncr:1_{680EE47C-78F7-45E4-8294-A133FF15AD66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8.2-11 " sheetId="15" r:id="rId1"/>
    <sheet name="Histórico" sheetId="11" r:id="rId2"/>
  </sheets>
  <definedNames>
    <definedName name="_xlnm.Print_Area" localSheetId="0">'1.8.2-11 '!$A$1:$F$6</definedName>
    <definedName name="_xlnm.Print_Area" localSheetId="1">Histórico!$A$1:$R$23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9" i="11" l="1"/>
  <c r="U35" i="11"/>
  <c r="U36" i="11" s="1"/>
  <c r="U40" i="11" s="1"/>
  <c r="U32" i="11"/>
  <c r="U21" i="11"/>
  <c r="U17" i="11"/>
  <c r="U14" i="11"/>
  <c r="U18" i="11" s="1"/>
  <c r="U22" i="11" l="1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43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26" i="15"/>
  <c r="D56" i="15"/>
  <c r="D55" i="15"/>
  <c r="D52" i="15"/>
  <c r="D51" i="15"/>
  <c r="D48" i="15"/>
  <c r="D39" i="15"/>
  <c r="D38" i="15"/>
  <c r="D35" i="15"/>
  <c r="D34" i="15"/>
  <c r="D31" i="15"/>
  <c r="F20" i="15"/>
  <c r="F19" i="15"/>
  <c r="F16" i="15"/>
  <c r="F15" i="15"/>
  <c r="F11" i="15"/>
  <c r="F12" i="15"/>
  <c r="F13" i="15"/>
  <c r="F10" i="15"/>
  <c r="F9" i="15"/>
  <c r="D21" i="15"/>
  <c r="F21" i="15" s="1"/>
  <c r="D17" i="15"/>
  <c r="D14" i="15"/>
  <c r="F14" i="15" s="1"/>
  <c r="V21" i="11" l="1"/>
  <c r="V13" i="11"/>
  <c r="V11" i="11"/>
  <c r="V9" i="11"/>
  <c r="V22" i="11"/>
  <c r="V19" i="11"/>
  <c r="V16" i="11"/>
  <c r="V12" i="11"/>
  <c r="V10" i="11"/>
  <c r="V20" i="11"/>
  <c r="V15" i="11"/>
  <c r="V14" i="11"/>
  <c r="V17" i="11"/>
  <c r="V18" i="11"/>
  <c r="F17" i="15"/>
  <c r="D18" i="15"/>
  <c r="W17" i="11" l="1"/>
  <c r="W22" i="11"/>
  <c r="W14" i="11"/>
  <c r="W12" i="11"/>
  <c r="W9" i="11"/>
  <c r="W10" i="11"/>
  <c r="W21" i="11"/>
  <c r="W15" i="11"/>
  <c r="W16" i="11"/>
  <c r="W11" i="11"/>
  <c r="W18" i="11"/>
  <c r="W20" i="11"/>
  <c r="W19" i="11"/>
  <c r="W13" i="11"/>
  <c r="F18" i="15"/>
  <c r="D22" i="15"/>
  <c r="E13" i="15" l="1"/>
  <c r="E19" i="15"/>
  <c r="E12" i="15"/>
  <c r="E20" i="15"/>
  <c r="E10" i="15"/>
  <c r="E22" i="15"/>
  <c r="E11" i="15"/>
  <c r="E15" i="15"/>
  <c r="E9" i="15"/>
  <c r="F22" i="15"/>
  <c r="E16" i="15"/>
  <c r="E17" i="15"/>
  <c r="E21" i="15"/>
  <c r="E14" i="15"/>
  <c r="E18" i="15"/>
</calcChain>
</file>

<file path=xl/sharedStrings.xml><?xml version="1.0" encoding="utf-8"?>
<sst xmlns="http://schemas.openxmlformats.org/spreadsheetml/2006/main" count="150" uniqueCount="31">
  <si>
    <t>%</t>
  </si>
  <si>
    <t xml:space="preserve"> VII. Transferencias de capital  </t>
  </si>
  <si>
    <t xml:space="preserve"> VIII. Activos Financieros  </t>
  </si>
  <si>
    <t xml:space="preserve"> IX. Pasivos Financieros  </t>
  </si>
  <si>
    <t xml:space="preserve"> I. Gastos de personal  </t>
  </si>
  <si>
    <t xml:space="preserve"> II. Gastos en bienes corrientes y servicios  </t>
  </si>
  <si>
    <t xml:space="preserve"> III. Gastos financieros  </t>
  </si>
  <si>
    <t xml:space="preserve"> IV. Transferencias corrientes  </t>
  </si>
  <si>
    <t xml:space="preserve"> V. Fondo de contingencia</t>
  </si>
  <si>
    <t xml:space="preserve"> Total Operaciones corrientes  </t>
  </si>
  <si>
    <t xml:space="preserve"> VI. Inversiones Reales  </t>
  </si>
  <si>
    <t xml:space="preserve"> Total Operaciones de Capital  </t>
  </si>
  <si>
    <t xml:space="preserve"> Total Operaciones no Financieras  </t>
  </si>
  <si>
    <t xml:space="preserve"> Total Operaciones Financieras  </t>
  </si>
  <si>
    <t xml:space="preserve"> Total Ayuntamientos</t>
  </si>
  <si>
    <t>% var.</t>
  </si>
  <si>
    <t>Cuadro 1.8.2-11</t>
  </si>
  <si>
    <t>Gastos del Total de Ayuntamientos</t>
  </si>
  <si>
    <t>Gastos de los Ayuntamientos de más de 20.000 habitantes</t>
  </si>
  <si>
    <t>16-17</t>
  </si>
  <si>
    <t>Total Ayuntamientos</t>
  </si>
  <si>
    <t>Gastos del Total de Ayuntamientos de más de 20.000 habitantes</t>
  </si>
  <si>
    <t>Gastos del Total de Ayuntamientos de menos de 20.000 habitantes</t>
  </si>
  <si>
    <t>Gastos de los Ayuntamientos de menos de 20.000 habitantes</t>
  </si>
  <si>
    <t xml:space="preserve"> Gastos. Clasificación económica (millones de euros)</t>
  </si>
  <si>
    <t>CES. Informe de Situación Económica y Social de Castilla y León en 2018</t>
  </si>
  <si>
    <t>Fuente: Ministerio de Hacienda.</t>
  </si>
  <si>
    <t>17-18</t>
  </si>
  <si>
    <t>Presupuestos Consolidados de los ayuntamientos de Castilla y León, 2017-2018</t>
  </si>
  <si>
    <t>Presupuestos Consolidados de los ayuntamientos de Castilla y León, 2009-2018.  Gastos. Clasificación económica (millones de euros)</t>
  </si>
  <si>
    <t>Fuente:  Ministerio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</si>
</sst>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0"/>
      <color theme="1"/>
      <name val="Myriad Pro"/>
      <family val="2"/>
    </font>
    <font>
      <sz val="10"/>
      <name val="Arial"/>
      <family val="2"/>
    </font>
    <font>
      <b/>
      <sz val="10"/>
      <color theme="1"/>
      <name val="Myriad Pro"/>
    </font>
    <font>
      <sz val="10"/>
      <color theme="1"/>
      <name val="Myriad Pro"/>
    </font>
    <font>
      <b/>
      <sz val="10"/>
      <name val="Myriad Pro"/>
    </font>
    <font>
      <b/>
      <sz val="10"/>
      <color theme="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</cellStyleXfs>
  <cellXfs count="67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5" fillId="0" borderId="0" xfId="0" applyFont="1" applyAlignment="1">
      <alignment horizontal="justify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4" borderId="0" xfId="3" applyNumberFormat="1" applyFont="1" applyAlignment="1">
      <alignment vertical="center"/>
    </xf>
    <xf numFmtId="164" fontId="6" fillId="4" borderId="0" xfId="3" applyNumberFormat="1" applyFont="1" applyAlignment="1">
      <alignment horizontal="right" vertical="center"/>
    </xf>
    <xf numFmtId="0" fontId="4" fillId="3" borderId="0" xfId="2" applyFont="1" applyAlignment="1">
      <alignment horizontal="right" vertical="center"/>
    </xf>
    <xf numFmtId="0" fontId="4" fillId="3" borderId="1" xfId="2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4" borderId="0" xfId="3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2" fillId="2" borderId="0" xfId="1"/>
    <xf numFmtId="164" fontId="6" fillId="0" borderId="0" xfId="0" applyNumberFormat="1" applyFont="1" applyAlignment="1">
      <alignment horizontal="right"/>
    </xf>
    <xf numFmtId="164" fontId="6" fillId="4" borderId="0" xfId="3" applyNumberFormat="1" applyFont="1" applyAlignment="1">
      <alignment horizontal="right"/>
    </xf>
    <xf numFmtId="0" fontId="4" fillId="3" borderId="0" xfId="2" applyFont="1" applyAlignment="1">
      <alignment horizontal="center" vertical="center"/>
    </xf>
    <xf numFmtId="0" fontId="4" fillId="3" borderId="1" xfId="2" applyFont="1" applyBorder="1" applyAlignment="1">
      <alignment horizontal="center" vertical="center"/>
    </xf>
    <xf numFmtId="0" fontId="4" fillId="3" borderId="0" xfId="2" applyFont="1" applyAlignment="1">
      <alignment horizontal="right" vertical="center" indent="1"/>
    </xf>
    <xf numFmtId="0" fontId="4" fillId="3" borderId="1" xfId="2" applyFont="1" applyBorder="1" applyAlignment="1">
      <alignment horizontal="right" vertical="center" indent="1"/>
    </xf>
    <xf numFmtId="0" fontId="3" fillId="2" borderId="0" xfId="1" applyFont="1" applyAlignment="1">
      <alignment horizontal="center"/>
    </xf>
    <xf numFmtId="4" fontId="1" fillId="4" borderId="0" xfId="3" applyNumberFormat="1" applyAlignment="1">
      <alignment horizontal="right" vertical="center"/>
    </xf>
    <xf numFmtId="164" fontId="1" fillId="4" borderId="0" xfId="3" applyNumberFormat="1" applyAlignment="1">
      <alignment horizontal="right" vertical="center"/>
    </xf>
    <xf numFmtId="164" fontId="1" fillId="4" borderId="0" xfId="3" applyNumberFormat="1" applyAlignment="1">
      <alignment vertical="center"/>
    </xf>
    <xf numFmtId="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4" borderId="0" xfId="3" applyNumberFormat="1" applyFont="1" applyAlignment="1">
      <alignment vertical="center"/>
    </xf>
    <xf numFmtId="4" fontId="4" fillId="4" borderId="0" xfId="3" applyNumberFormat="1" applyFont="1" applyAlignment="1">
      <alignment horizontal="right" vertical="center"/>
    </xf>
    <xf numFmtId="164" fontId="4" fillId="4" borderId="0" xfId="3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4" fillId="5" borderId="0" xfId="0" applyNumberFormat="1" applyFont="1" applyFill="1" applyAlignment="1">
      <alignment vertical="center"/>
    </xf>
    <xf numFmtId="4" fontId="4" fillId="5" borderId="0" xfId="0" applyNumberFormat="1" applyFont="1" applyFill="1" applyAlignment="1">
      <alignment horizontal="right" vertical="center"/>
    </xf>
    <xf numFmtId="164" fontId="4" fillId="5" borderId="0" xfId="0" applyNumberFormat="1" applyFont="1" applyFill="1" applyAlignment="1">
      <alignment horizontal="right" vertical="center"/>
    </xf>
    <xf numFmtId="0" fontId="0" fillId="6" borderId="2" xfId="0" applyFill="1" applyBorder="1"/>
    <xf numFmtId="0" fontId="0" fillId="0" borderId="3" xfId="0" applyBorder="1"/>
    <xf numFmtId="0" fontId="0" fillId="6" borderId="3" xfId="0" applyFill="1" applyBorder="1"/>
    <xf numFmtId="0" fontId="0" fillId="0" borderId="4" xfId="0" applyBorder="1"/>
    <xf numFmtId="164" fontId="8" fillId="0" borderId="0" xfId="0" applyNumberFormat="1" applyFont="1" applyAlignment="1">
      <alignment vertical="center"/>
    </xf>
    <xf numFmtId="4" fontId="9" fillId="4" borderId="0" xfId="3" applyNumberFormat="1" applyFont="1" applyAlignment="1">
      <alignment horizontal="right" vertical="center"/>
    </xf>
    <xf numFmtId="164" fontId="8" fillId="4" borderId="0" xfId="3" applyNumberFormat="1" applyFont="1" applyAlignment="1">
      <alignment horizontal="right" vertical="center"/>
    </xf>
    <xf numFmtId="4" fontId="8" fillId="4" borderId="0" xfId="3" applyNumberFormat="1" applyFont="1" applyAlignment="1">
      <alignment horizontal="right" vertical="center"/>
    </xf>
    <xf numFmtId="164" fontId="9" fillId="4" borderId="0" xfId="3" applyNumberFormat="1" applyFont="1" applyAlignment="1">
      <alignment horizontal="right" vertical="center"/>
    </xf>
    <xf numFmtId="4" fontId="10" fillId="4" borderId="0" xfId="3" applyNumberFormat="1" applyFont="1" applyAlignment="1">
      <alignment horizontal="right" vertical="center"/>
    </xf>
    <xf numFmtId="4" fontId="11" fillId="4" borderId="0" xfId="3" applyNumberFormat="1" applyFont="1" applyAlignment="1">
      <alignment horizontal="right" vertical="center"/>
    </xf>
    <xf numFmtId="164" fontId="11" fillId="4" borderId="0" xfId="3" applyNumberFormat="1" applyFont="1" applyAlignment="1">
      <alignment horizontal="right"/>
    </xf>
    <xf numFmtId="4" fontId="4" fillId="5" borderId="0" xfId="0" applyNumberFormat="1" applyFont="1" applyFill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4" fontId="4" fillId="4" borderId="0" xfId="3" applyNumberFormat="1" applyFont="1" applyAlignment="1">
      <alignment horizontal="right" vertical="center" indent="1"/>
    </xf>
    <xf numFmtId="4" fontId="1" fillId="4" borderId="0" xfId="3" applyNumberFormat="1" applyAlignment="1">
      <alignment horizontal="right" vertical="center" indent="1"/>
    </xf>
    <xf numFmtId="0" fontId="4" fillId="0" borderId="0" xfId="0" applyFont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 indent="1"/>
    </xf>
    <xf numFmtId="164" fontId="4" fillId="0" borderId="5" xfId="0" applyNumberFormat="1" applyFont="1" applyBorder="1" applyAlignment="1">
      <alignment horizontal="right" vertical="center"/>
    </xf>
    <xf numFmtId="164" fontId="4" fillId="3" borderId="6" xfId="2" applyNumberFormat="1" applyFont="1" applyBorder="1" applyAlignment="1">
      <alignment vertical="center"/>
    </xf>
    <xf numFmtId="4" fontId="4" fillId="3" borderId="6" xfId="2" applyNumberFormat="1" applyFont="1" applyBorder="1" applyAlignment="1">
      <alignment horizontal="right" vertical="center"/>
    </xf>
    <xf numFmtId="4" fontId="4" fillId="3" borderId="6" xfId="2" applyNumberFormat="1" applyFont="1" applyBorder="1" applyAlignment="1">
      <alignment horizontal="right" vertical="center" indent="1"/>
    </xf>
    <xf numFmtId="164" fontId="4" fillId="3" borderId="6" xfId="2" applyNumberFormat="1" applyFont="1" applyBorder="1" applyAlignment="1">
      <alignment horizontal="right" vertical="center"/>
    </xf>
    <xf numFmtId="0" fontId="3" fillId="2" borderId="0" xfId="1" applyFont="1" applyAlignment="1">
      <alignment horizontal="center" vertical="center" wrapText="1"/>
    </xf>
    <xf numFmtId="0" fontId="5" fillId="3" borderId="0" xfId="2" applyFont="1" applyAlignment="1">
      <alignment horizontal="center"/>
    </xf>
    <xf numFmtId="0" fontId="4" fillId="3" borderId="0" xfId="2" applyFont="1" applyAlignment="1">
      <alignment horizontal="center" vertical="center"/>
    </xf>
    <xf numFmtId="0" fontId="4" fillId="3" borderId="1" xfId="2" applyFont="1" applyBorder="1" applyAlignment="1">
      <alignment horizontal="center" vertical="center"/>
    </xf>
    <xf numFmtId="0" fontId="4" fillId="3" borderId="0" xfId="2" applyFont="1" applyAlignment="1">
      <alignment horizontal="right" vertical="center" indent="1"/>
    </xf>
    <xf numFmtId="0" fontId="4" fillId="3" borderId="1" xfId="2" applyFont="1" applyBorder="1" applyAlignment="1">
      <alignment horizontal="right" vertical="center" indent="1"/>
    </xf>
    <xf numFmtId="0" fontId="3" fillId="2" borderId="0" xfId="1" applyFont="1" applyAlignment="1">
      <alignment horizontal="center"/>
    </xf>
    <xf numFmtId="0" fontId="6" fillId="0" borderId="0" xfId="0" applyFont="1"/>
  </cellXfs>
  <cellStyles count="5">
    <cellStyle name="20% - Énfasis1" xfId="3" builtinId="30"/>
    <cellStyle name="40% - Énfasis1" xfId="2" builtinId="31"/>
    <cellStyle name="Énfasis1" xfId="1" builtinId="29"/>
    <cellStyle name="Normal" xfId="0" builtinId="0"/>
    <cellStyle name="Normal 2" xfId="4" xr:uid="{5E47173A-3CD2-48DC-A04C-355BD5CD0BC9}"/>
  </cellStyles>
  <dxfs count="15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0000000}" name="Tabla14" displayName="Tabla14" ref="A9:X22" headerRowCount="0" totalsRowShown="0" headerRowDxfId="155" dataDxfId="153" headerRowBorderDxfId="154" tableBorderDxfId="152">
  <tableColumns count="24">
    <tableColumn id="1" xr3:uid="{00000000-0010-0000-0000-000001000000}" name="Columna1" headerRowDxfId="151" dataDxfId="150"/>
    <tableColumn id="4" xr3:uid="{00000000-0010-0000-0000-000004000000}" name="Columna4" headerRowDxfId="149" dataDxfId="148" dataCellStyle="20% - Énfasis1"/>
    <tableColumn id="5" xr3:uid="{00000000-0010-0000-0000-000005000000}" name="Columna5" headerRowDxfId="147" dataDxfId="146" dataCellStyle="20% - Énfasis1"/>
    <tableColumn id="7" xr3:uid="{00000000-0010-0000-0000-000007000000}" name="Columna7" headerRowDxfId="145" dataDxfId="144" dataCellStyle="20% - Énfasis1"/>
    <tableColumn id="8" xr3:uid="{00000000-0010-0000-0000-000008000000}" name="Columna8" headerRowDxfId="143" dataDxfId="142" dataCellStyle="20% - Énfasis1"/>
    <tableColumn id="10" xr3:uid="{00000000-0010-0000-0000-00000A000000}" name="Columna10" headerRowDxfId="141" dataDxfId="140" dataCellStyle="20% - Énfasis1"/>
    <tableColumn id="11" xr3:uid="{00000000-0010-0000-0000-00000B000000}" name="Columna11" headerRowDxfId="139" dataDxfId="138" dataCellStyle="20% - Énfasis1"/>
    <tableColumn id="13" xr3:uid="{00000000-0010-0000-0000-00000D000000}" name="Columna13" headerRowDxfId="137" dataDxfId="136" dataCellStyle="20% - Énfasis1"/>
    <tableColumn id="14" xr3:uid="{00000000-0010-0000-0000-00000E000000}" name="Columna14" headerRowDxfId="135" dataDxfId="134" dataCellStyle="20% - Énfasis1"/>
    <tableColumn id="16" xr3:uid="{00000000-0010-0000-0000-000010000000}" name="Columna16" headerRowDxfId="133" dataDxfId="132" dataCellStyle="20% - Énfasis1"/>
    <tableColumn id="17" xr3:uid="{00000000-0010-0000-0000-000011000000}" name="Columna17" headerRowDxfId="131" dataDxfId="130" dataCellStyle="20% - Énfasis1"/>
    <tableColumn id="3" xr3:uid="{00000000-0010-0000-0000-000003000000}" name="Columna3" headerRowDxfId="129" dataDxfId="128" dataCellStyle="20% - Énfasis1"/>
    <tableColumn id="2" xr3:uid="{00000000-0010-0000-0000-000002000000}" name="Columna2" headerRowDxfId="127" dataDxfId="126" dataCellStyle="20% - Énfasis1"/>
    <tableColumn id="9" xr3:uid="{00000000-0010-0000-0000-000009000000}" name="Columna9" headerRowDxfId="125" dataDxfId="124" dataCellStyle="20% - Énfasis1"/>
    <tableColumn id="6" xr3:uid="{00000000-0010-0000-0000-000006000000}" name="Columna6" headerRowDxfId="123" dataDxfId="122" dataCellStyle="20% - Énfasis1"/>
    <tableColumn id="19" xr3:uid="{00000000-0010-0000-0000-000013000000}" name="Columna19" headerRowDxfId="121" dataDxfId="120" dataCellStyle="20% - Énfasis1"/>
    <tableColumn id="20" xr3:uid="{00000000-0010-0000-0000-000014000000}" name="Columna20" headerRowDxfId="119" dataDxfId="118" dataCellStyle="20% - Énfasis1"/>
    <tableColumn id="21" xr3:uid="{00000000-0010-0000-0000-000015000000}" name="Columna21" headerRowDxfId="117" dataDxfId="116" dataCellStyle="20% - Énfasis1"/>
    <tableColumn id="12" xr3:uid="{00000000-0010-0000-0000-00000C000000}" name="Columna12" headerRowDxfId="115" dataDxfId="114" dataCellStyle="20% - Énfasis1"/>
    <tableColumn id="15" xr3:uid="{00000000-0010-0000-0000-00000F000000}" name="Columna15" headerRowDxfId="113" dataDxfId="112" dataCellStyle="20% - Énfasis1"/>
    <tableColumn id="18" xr3:uid="{00000000-0010-0000-0000-000012000000}" name="Columna18" headerRowDxfId="111" dataDxfId="110" dataCellStyle="20% - Énfasis1"/>
    <tableColumn id="22" xr3:uid="{1A586822-C839-4D27-816B-8BFCD5B600E4}" name="Columna22" headerRowDxfId="109" dataDxfId="108" dataCellStyle="20% - Énfasis1">
      <calculatedColumnFormula>U9*100/U$22</calculatedColumnFormula>
    </tableColumn>
    <tableColumn id="23" xr3:uid="{8366F113-093D-4C05-9B3E-52799DD58993}" name="Columna23" headerRowDxfId="107" dataDxfId="106" dataCellStyle="20% - Énfasis1">
      <calculatedColumnFormula>(Tabla14[[#This Row],[Columna22]]*100/Tabla14[[#This Row],[Columna12]])-100</calculatedColumnFormula>
    </tableColumn>
    <tableColumn id="24" xr3:uid="{CE63062A-ACED-47D8-B22A-5601E4D72E60}" name="Columna24" headerRowDxfId="105" dataDxfId="104" dataCellStyle="20% - Énfasis1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144" displayName="Tabla144" ref="A27:X40" headerRowCount="0" totalsRowShown="0" headerRowDxfId="103" dataDxfId="101" headerRowBorderDxfId="102" tableBorderDxfId="100">
  <tableColumns count="24">
    <tableColumn id="1" xr3:uid="{00000000-0010-0000-0100-000001000000}" name="Columna1" headerRowDxfId="99" dataDxfId="98"/>
    <tableColumn id="4" xr3:uid="{00000000-0010-0000-0100-000004000000}" name="Columna4" headerRowDxfId="97" dataDxfId="96" dataCellStyle="20% - Énfasis1"/>
    <tableColumn id="5" xr3:uid="{00000000-0010-0000-0100-000005000000}" name="Columna5" headerRowDxfId="95" dataDxfId="94" dataCellStyle="20% - Énfasis1"/>
    <tableColumn id="7" xr3:uid="{00000000-0010-0000-0100-000007000000}" name="Columna7" headerRowDxfId="93" dataDxfId="92" dataCellStyle="20% - Énfasis1"/>
    <tableColumn id="8" xr3:uid="{00000000-0010-0000-0100-000008000000}" name="Columna8" headerRowDxfId="91" dataDxfId="90" dataCellStyle="20% - Énfasis1"/>
    <tableColumn id="10" xr3:uid="{00000000-0010-0000-0100-00000A000000}" name="Columna10" headerRowDxfId="89" dataDxfId="88" dataCellStyle="20% - Énfasis1"/>
    <tableColumn id="11" xr3:uid="{00000000-0010-0000-0100-00000B000000}" name="Columna11" headerRowDxfId="87" dataDxfId="86" dataCellStyle="20% - Énfasis1"/>
    <tableColumn id="13" xr3:uid="{00000000-0010-0000-0100-00000D000000}" name="Columna13" headerRowDxfId="85" dataDxfId="84" dataCellStyle="20% - Énfasis1"/>
    <tableColumn id="14" xr3:uid="{00000000-0010-0000-0100-00000E000000}" name="Columna14" headerRowDxfId="83" dataDxfId="82" dataCellStyle="20% - Énfasis1"/>
    <tableColumn id="16" xr3:uid="{00000000-0010-0000-0100-000010000000}" name="Columna16" headerRowDxfId="81" dataDxfId="80" dataCellStyle="20% - Énfasis1"/>
    <tableColumn id="17" xr3:uid="{00000000-0010-0000-0100-000011000000}" name="Columna17" headerRowDxfId="79" dataDxfId="78" dataCellStyle="20% - Énfasis1"/>
    <tableColumn id="3" xr3:uid="{00000000-0010-0000-0100-000003000000}" name="Columna3" headerRowDxfId="77" dataDxfId="76" dataCellStyle="20% - Énfasis1"/>
    <tableColumn id="2" xr3:uid="{00000000-0010-0000-0100-000002000000}" name="Columna2" headerRowDxfId="75" dataDxfId="74" dataCellStyle="20% - Énfasis1"/>
    <tableColumn id="9" xr3:uid="{00000000-0010-0000-0100-000009000000}" name="Columna9" headerRowDxfId="73" dataDxfId="72" dataCellStyle="20% - Énfasis1"/>
    <tableColumn id="6" xr3:uid="{00000000-0010-0000-0100-000006000000}" name="Columna6" headerRowDxfId="71" dataDxfId="70" dataCellStyle="20% - Énfasis1"/>
    <tableColumn id="19" xr3:uid="{00000000-0010-0000-0100-000013000000}" name="Columna19" headerRowDxfId="69" dataDxfId="68" dataCellStyle="20% - Énfasis1"/>
    <tableColumn id="20" xr3:uid="{00000000-0010-0000-0100-000014000000}" name="Columna20" headerRowDxfId="67" dataDxfId="66" dataCellStyle="20% - Énfasis1"/>
    <tableColumn id="21" xr3:uid="{00000000-0010-0000-0100-000015000000}" name="Columna21" headerRowDxfId="65" dataDxfId="64" dataCellStyle="20% - Énfasis1"/>
    <tableColumn id="12" xr3:uid="{00000000-0010-0000-0100-00000C000000}" name="Columna12" headerRowDxfId="63" dataDxfId="62" dataCellStyle="20% - Énfasis1"/>
    <tableColumn id="15" xr3:uid="{00000000-0010-0000-0100-00000F000000}" name="Columna15" headerRowDxfId="61" dataDxfId="60" dataCellStyle="20% - Énfasis1"/>
    <tableColumn id="18" xr3:uid="{00000000-0010-0000-0100-000012000000}" name="Columna18" headerRowDxfId="59" dataDxfId="58" dataCellStyle="20% - Énfasis1"/>
    <tableColumn id="22" xr3:uid="{DB7661E6-2414-4DEE-BA6F-F559E4E85585}" name="Columna22" headerRowDxfId="57" dataDxfId="56" dataCellStyle="20% - Énfasis1"/>
    <tableColumn id="23" xr3:uid="{CEC46627-9CF3-4B7E-9B25-FE3C91AEB2CC}" name="Columna23" headerRowDxfId="55" dataDxfId="54" dataCellStyle="20% - Énfasis1"/>
    <tableColumn id="24" xr3:uid="{F4EB620E-98A5-45E9-9222-8606C44B7F71}" name="Columna24" headerRowDxfId="53" dataDxfId="52" dataCellStyle="20% - Énfasis1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145" displayName="Tabla145" ref="A45:X59" headerRowCount="0" totalsRowShown="0" headerRowDxfId="51" dataDxfId="49" headerRowBorderDxfId="50" tableBorderDxfId="48">
  <tableColumns count="24">
    <tableColumn id="1" xr3:uid="{00000000-0010-0000-0200-000001000000}" name="Columna1" headerRowDxfId="47" dataDxfId="46"/>
    <tableColumn id="4" xr3:uid="{00000000-0010-0000-0200-000004000000}" name="Columna4" headerRowDxfId="45" dataDxfId="44" dataCellStyle="20% - Énfasis1"/>
    <tableColumn id="5" xr3:uid="{00000000-0010-0000-0200-000005000000}" name="Columna5" headerRowDxfId="43" dataDxfId="42" dataCellStyle="20% - Énfasis1"/>
    <tableColumn id="7" xr3:uid="{00000000-0010-0000-0200-000007000000}" name="Columna7" headerRowDxfId="41" dataDxfId="40" dataCellStyle="20% - Énfasis1"/>
    <tableColumn id="8" xr3:uid="{00000000-0010-0000-0200-000008000000}" name="Columna8" headerRowDxfId="39" dataDxfId="38" dataCellStyle="20% - Énfasis1"/>
    <tableColumn id="10" xr3:uid="{00000000-0010-0000-0200-00000A000000}" name="Columna10" headerRowDxfId="37" dataDxfId="36" dataCellStyle="20% - Énfasis1"/>
    <tableColumn id="11" xr3:uid="{00000000-0010-0000-0200-00000B000000}" name="Columna11" headerRowDxfId="35" dataDxfId="34" dataCellStyle="20% - Énfasis1"/>
    <tableColumn id="13" xr3:uid="{00000000-0010-0000-0200-00000D000000}" name="Columna13" headerRowDxfId="33" dataDxfId="32" dataCellStyle="20% - Énfasis1"/>
    <tableColumn id="14" xr3:uid="{00000000-0010-0000-0200-00000E000000}" name="Columna14" headerRowDxfId="31" dataDxfId="30" dataCellStyle="20% - Énfasis1"/>
    <tableColumn id="16" xr3:uid="{00000000-0010-0000-0200-000010000000}" name="Columna16" headerRowDxfId="29" dataDxfId="28" dataCellStyle="20% - Énfasis1"/>
    <tableColumn id="17" xr3:uid="{00000000-0010-0000-0200-000011000000}" name="Columna17" headerRowDxfId="27" dataDxfId="26" dataCellStyle="20% - Énfasis1"/>
    <tableColumn id="3" xr3:uid="{00000000-0010-0000-0200-000003000000}" name="Columna3" headerRowDxfId="25" dataDxfId="24" dataCellStyle="20% - Énfasis1"/>
    <tableColumn id="2" xr3:uid="{00000000-0010-0000-0200-000002000000}" name="Columna2" headerRowDxfId="23" dataDxfId="22" dataCellStyle="20% - Énfasis1"/>
    <tableColumn id="9" xr3:uid="{00000000-0010-0000-0200-000009000000}" name="Columna9" headerRowDxfId="21" dataDxfId="20" dataCellStyle="20% - Énfasis1"/>
    <tableColumn id="6" xr3:uid="{00000000-0010-0000-0200-000006000000}" name="Columna6" headerRowDxfId="19" dataDxfId="18" dataCellStyle="20% - Énfasis1"/>
    <tableColumn id="19" xr3:uid="{00000000-0010-0000-0200-000013000000}" name="Columna19" headerRowDxfId="17" dataDxfId="16" dataCellStyle="20% - Énfasis1"/>
    <tableColumn id="20" xr3:uid="{00000000-0010-0000-0200-000014000000}" name="Columna20" headerRowDxfId="15" dataDxfId="14" dataCellStyle="20% - Énfasis1"/>
    <tableColumn id="21" xr3:uid="{00000000-0010-0000-0200-000015000000}" name="Columna21" headerRowDxfId="13" dataDxfId="12" dataCellStyle="20% - Énfasis1"/>
    <tableColumn id="12" xr3:uid="{00000000-0010-0000-0200-00000C000000}" name="Columna12" headerRowDxfId="11" dataDxfId="10" dataCellStyle="20% - Énfasis1"/>
    <tableColumn id="15" xr3:uid="{00000000-0010-0000-0200-00000F000000}" name="Columna15" headerRowDxfId="9" dataDxfId="8" dataCellStyle="20% - Énfasis1"/>
    <tableColumn id="18" xr3:uid="{00000000-0010-0000-0200-000012000000}" name="Columna18" headerRowDxfId="7" dataDxfId="6" dataCellStyle="20% - Énfasis1"/>
    <tableColumn id="22" xr3:uid="{2C8B118A-4F11-4E9A-A002-F1FF41A6B4CD}" name="Columna22" headerRowDxfId="5" dataDxfId="4" dataCellStyle="20% - Énfasis1"/>
    <tableColumn id="23" xr3:uid="{497A2DFE-C02F-43F0-AD37-9AE395FEE090}" name="Columna23" headerRowDxfId="3" dataDxfId="2" dataCellStyle="20% - Énfasis1"/>
    <tableColumn id="24" xr3:uid="{E133AC23-0DFE-458A-A594-C4D6724F4629}" name="Columna24" headerRowDxfId="1" dataDxfId="0" dataCellStyle="20% - Énfasis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6B1A1-588D-4456-A62D-7C7A41BB4F5F}">
  <sheetPr>
    <pageSetUpPr fitToPage="1"/>
  </sheetPr>
  <dimension ref="A1:J61"/>
  <sheetViews>
    <sheetView tabSelected="1" topLeftCell="A22" workbookViewId="0">
      <selection activeCell="L28" sqref="L28"/>
    </sheetView>
  </sheetViews>
  <sheetFormatPr baseColWidth="10" defaultRowHeight="15" x14ac:dyDescent="0.25"/>
  <cols>
    <col min="1" max="1" width="33.7109375" customWidth="1"/>
    <col min="2" max="6" width="11.28515625" customWidth="1"/>
    <col min="9" max="9" width="11.42578125" customWidth="1"/>
  </cols>
  <sheetData>
    <row r="1" spans="1:10" x14ac:dyDescent="0.25">
      <c r="A1" s="1" t="s">
        <v>25</v>
      </c>
      <c r="B1" s="1"/>
      <c r="C1" s="1"/>
      <c r="D1" s="1"/>
      <c r="E1" s="1"/>
      <c r="F1" s="1"/>
      <c r="G1" s="2"/>
      <c r="H1" s="2"/>
      <c r="I1" s="2"/>
      <c r="J1" s="2"/>
    </row>
    <row r="2" spans="1:10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 x14ac:dyDescent="0.25">
      <c r="A3" s="3" t="s">
        <v>16</v>
      </c>
      <c r="B3" s="3"/>
      <c r="C3" s="3"/>
      <c r="D3" s="3"/>
      <c r="E3" s="3"/>
      <c r="F3" s="3"/>
      <c r="G3" s="2"/>
      <c r="H3" s="2"/>
      <c r="I3" s="2"/>
      <c r="J3" s="2"/>
    </row>
    <row r="4" spans="1:10" ht="16.5" customHeight="1" x14ac:dyDescent="0.25">
      <c r="A4" s="3" t="s">
        <v>28</v>
      </c>
      <c r="B4" s="3"/>
      <c r="C4" s="3"/>
      <c r="D4" s="3"/>
      <c r="E4" s="3"/>
      <c r="F4" s="3"/>
      <c r="G4" s="2"/>
      <c r="H4" s="2"/>
      <c r="I4" s="2"/>
      <c r="J4" s="2"/>
    </row>
    <row r="5" spans="1:10" x14ac:dyDescent="0.25">
      <c r="A5" s="3" t="s">
        <v>24</v>
      </c>
      <c r="B5" s="3"/>
      <c r="C5" s="3"/>
      <c r="D5" s="3"/>
      <c r="E5" s="3"/>
      <c r="F5" s="3"/>
      <c r="G5" s="2"/>
      <c r="H5" s="2"/>
      <c r="I5" s="2"/>
      <c r="J5" s="2"/>
    </row>
    <row r="6" spans="1:10" x14ac:dyDescent="0.25">
      <c r="A6" s="4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59" t="s">
        <v>17</v>
      </c>
      <c r="C7" s="59"/>
      <c r="D7" s="59"/>
      <c r="E7" s="59"/>
      <c r="F7" s="59"/>
      <c r="G7" s="2"/>
      <c r="H7" s="2"/>
      <c r="I7" s="2"/>
      <c r="J7" s="2"/>
    </row>
    <row r="8" spans="1:10" x14ac:dyDescent="0.25">
      <c r="A8" s="2"/>
      <c r="B8" s="17">
        <v>2017</v>
      </c>
      <c r="C8" s="19" t="s">
        <v>0</v>
      </c>
      <c r="D8" s="9">
        <v>2018</v>
      </c>
      <c r="E8" s="9" t="s">
        <v>0</v>
      </c>
      <c r="F8" s="9" t="s">
        <v>15</v>
      </c>
      <c r="G8" s="2"/>
      <c r="H8" s="2"/>
      <c r="I8" s="2"/>
      <c r="J8" s="2"/>
    </row>
    <row r="9" spans="1:10" x14ac:dyDescent="0.25">
      <c r="A9" s="51" t="s">
        <v>4</v>
      </c>
      <c r="B9" s="52">
        <v>810.92159460999994</v>
      </c>
      <c r="C9" s="53">
        <v>34.529898921101534</v>
      </c>
      <c r="D9" s="52">
        <v>825.24300000000005</v>
      </c>
      <c r="E9" s="52">
        <f>D9*100/D$22</f>
        <v>34.240814235005388</v>
      </c>
      <c r="F9" s="54">
        <f>(D9*100/B9)-100</f>
        <v>1.7660653613359187</v>
      </c>
      <c r="G9" s="2"/>
      <c r="H9" s="2"/>
      <c r="I9" s="2"/>
      <c r="J9" s="2"/>
    </row>
    <row r="10" spans="1:10" x14ac:dyDescent="0.25">
      <c r="A10" s="31" t="s">
        <v>5</v>
      </c>
      <c r="B10" s="32">
        <v>831.71590738999998</v>
      </c>
      <c r="C10" s="46">
        <v>35.415342746003617</v>
      </c>
      <c r="D10" s="32">
        <v>860.649</v>
      </c>
      <c r="E10" s="32">
        <f t="shared" ref="E10:E22" si="0">D10*100/D$22</f>
        <v>35.709872765407461</v>
      </c>
      <c r="F10" s="33">
        <f>(D10*100/B10)-100</f>
        <v>3.4787230054063372</v>
      </c>
      <c r="G10" s="2"/>
      <c r="H10" s="2"/>
      <c r="I10" s="2"/>
      <c r="J10" s="2"/>
    </row>
    <row r="11" spans="1:10" x14ac:dyDescent="0.25">
      <c r="A11" s="30" t="s">
        <v>6</v>
      </c>
      <c r="B11" s="25">
        <v>19.667527270000001</v>
      </c>
      <c r="C11" s="47">
        <v>0.8374641064870384</v>
      </c>
      <c r="D11" s="25">
        <v>17.765000000000001</v>
      </c>
      <c r="E11" s="25">
        <f t="shared" si="0"/>
        <v>0.73710175655518517</v>
      </c>
      <c r="F11" s="26">
        <f t="shared" ref="F11:F16" si="1">(D11*100/B11)-100</f>
        <v>-9.6734441695781186</v>
      </c>
      <c r="G11" s="2"/>
      <c r="H11" s="2"/>
      <c r="I11" s="2"/>
      <c r="J11" s="2"/>
    </row>
    <row r="12" spans="1:10" x14ac:dyDescent="0.25">
      <c r="A12" s="31" t="s">
        <v>7</v>
      </c>
      <c r="B12" s="32">
        <v>174.08759474000001</v>
      </c>
      <c r="C12" s="46">
        <v>7.412833854401045</v>
      </c>
      <c r="D12" s="32">
        <v>170.75899999999999</v>
      </c>
      <c r="E12" s="32">
        <f t="shared" si="0"/>
        <v>7.0850975990772218</v>
      </c>
      <c r="F12" s="33">
        <f t="shared" si="1"/>
        <v>-1.9120229359083822</v>
      </c>
      <c r="G12" s="2"/>
      <c r="H12" s="2"/>
      <c r="I12" s="2"/>
      <c r="J12" s="2"/>
    </row>
    <row r="13" spans="1:10" x14ac:dyDescent="0.25">
      <c r="A13" s="30" t="s">
        <v>8</v>
      </c>
      <c r="B13" s="25">
        <v>7.9252398299999998</v>
      </c>
      <c r="C13" s="47">
        <v>0.33746509166154259</v>
      </c>
      <c r="D13" s="25">
        <v>7.827</v>
      </c>
      <c r="E13" s="25">
        <f t="shared" si="0"/>
        <v>0.32475628756304165</v>
      </c>
      <c r="F13" s="26">
        <f t="shared" si="1"/>
        <v>-1.2395817931985391</v>
      </c>
      <c r="G13" s="2"/>
      <c r="H13" s="2"/>
      <c r="I13" s="2"/>
      <c r="J13" s="2"/>
    </row>
    <row r="14" spans="1:10" x14ac:dyDescent="0.25">
      <c r="A14" s="27" t="s">
        <v>9</v>
      </c>
      <c r="B14" s="28">
        <v>1844.31786384</v>
      </c>
      <c r="C14" s="48">
        <v>78.53300471965477</v>
      </c>
      <c r="D14" s="28">
        <f>D9+D10+D11+D12+D13</f>
        <v>1882.2430000000002</v>
      </c>
      <c r="E14" s="28">
        <f t="shared" si="0"/>
        <v>78.09764264360831</v>
      </c>
      <c r="F14" s="29">
        <f>(D14*100/B14)-100</f>
        <v>2.05632320239188</v>
      </c>
      <c r="G14" s="2"/>
      <c r="H14" s="2"/>
      <c r="I14" s="2"/>
      <c r="J14" s="2"/>
    </row>
    <row r="15" spans="1:10" x14ac:dyDescent="0.25">
      <c r="A15" s="30" t="s">
        <v>10</v>
      </c>
      <c r="B15" s="25">
        <v>354.47388795000006</v>
      </c>
      <c r="C15" s="47">
        <v>15.093872949542039</v>
      </c>
      <c r="D15" s="25">
        <v>382.50900000000001</v>
      </c>
      <c r="E15" s="25">
        <f t="shared" si="0"/>
        <v>15.870985409409926</v>
      </c>
      <c r="F15" s="26">
        <f t="shared" si="1"/>
        <v>7.9089357504252717</v>
      </c>
      <c r="G15" s="2"/>
      <c r="H15" s="2"/>
      <c r="I15" s="2"/>
      <c r="J15" s="2"/>
    </row>
    <row r="16" spans="1:10" x14ac:dyDescent="0.25">
      <c r="A16" s="31" t="s">
        <v>1</v>
      </c>
      <c r="B16" s="32">
        <v>33.757970000000007</v>
      </c>
      <c r="C16" s="46">
        <v>1.4374500563672665</v>
      </c>
      <c r="D16" s="32">
        <v>26.815000000000001</v>
      </c>
      <c r="E16" s="32">
        <f t="shared" si="0"/>
        <v>1.1126025106685782</v>
      </c>
      <c r="F16" s="33">
        <f t="shared" si="1"/>
        <v>-20.566906126168149</v>
      </c>
      <c r="G16" s="2"/>
      <c r="H16" s="2"/>
      <c r="I16" s="2"/>
      <c r="J16" s="2"/>
    </row>
    <row r="17" spans="1:10" x14ac:dyDescent="0.25">
      <c r="A17" s="24" t="s">
        <v>11</v>
      </c>
      <c r="B17" s="22">
        <v>388.23185795000012</v>
      </c>
      <c r="C17" s="49">
        <v>16.531323005909307</v>
      </c>
      <c r="D17" s="22">
        <f>D15+D16</f>
        <v>409.32400000000001</v>
      </c>
      <c r="E17" s="22">
        <f t="shared" si="0"/>
        <v>16.983587920078506</v>
      </c>
      <c r="F17" s="23">
        <f>(D17*100/B17)-100</f>
        <v>5.4328725523386368</v>
      </c>
      <c r="G17" s="2"/>
      <c r="H17" s="2"/>
      <c r="I17" s="2"/>
      <c r="J17" s="2"/>
    </row>
    <row r="18" spans="1:10" x14ac:dyDescent="0.25">
      <c r="A18" s="27" t="s">
        <v>12</v>
      </c>
      <c r="B18" s="28">
        <v>2232.5497217899997</v>
      </c>
      <c r="C18" s="48">
        <v>95.06432772556407</v>
      </c>
      <c r="D18" s="28">
        <f>D14+D17</f>
        <v>2291.567</v>
      </c>
      <c r="E18" s="28">
        <f t="shared" si="0"/>
        <v>95.081230563686802</v>
      </c>
      <c r="F18" s="29">
        <f>(D18*100/B18)-100</f>
        <v>2.6434922203068254</v>
      </c>
      <c r="G18" s="2"/>
      <c r="H18" s="2"/>
      <c r="I18" s="2"/>
      <c r="J18" s="2"/>
    </row>
    <row r="19" spans="1:10" x14ac:dyDescent="0.25">
      <c r="A19" s="30" t="s">
        <v>2</v>
      </c>
      <c r="B19" s="25">
        <v>4.3773439200000004</v>
      </c>
      <c r="C19" s="47">
        <v>0.18639193246936683</v>
      </c>
      <c r="D19" s="25">
        <v>14.621</v>
      </c>
      <c r="E19" s="25">
        <f t="shared" si="0"/>
        <v>0.60665154982231151</v>
      </c>
      <c r="F19" s="26">
        <f t="shared" ref="F19:F20" si="2">(D19*100/B19)-100</f>
        <v>234.01533594828891</v>
      </c>
      <c r="G19" s="2"/>
      <c r="H19" s="2"/>
      <c r="I19" s="2"/>
      <c r="J19" s="2"/>
    </row>
    <row r="20" spans="1:10" x14ac:dyDescent="0.25">
      <c r="A20" s="31" t="s">
        <v>3</v>
      </c>
      <c r="B20" s="32">
        <v>111.53504958000001</v>
      </c>
      <c r="C20" s="46">
        <v>4.7492803419665597</v>
      </c>
      <c r="D20" s="32">
        <v>103.92700000000001</v>
      </c>
      <c r="E20" s="32">
        <f t="shared" si="0"/>
        <v>4.3121178864908947</v>
      </c>
      <c r="F20" s="33">
        <f t="shared" si="2"/>
        <v>-6.821218629165557</v>
      </c>
      <c r="G20" s="2"/>
      <c r="H20" s="2"/>
      <c r="I20" s="2"/>
      <c r="J20" s="2"/>
    </row>
    <row r="21" spans="1:10" x14ac:dyDescent="0.25">
      <c r="A21" s="27" t="s">
        <v>13</v>
      </c>
      <c r="B21" s="28">
        <v>115.91239350000001</v>
      </c>
      <c r="C21" s="48">
        <v>4.9356722744359267</v>
      </c>
      <c r="D21" s="28">
        <f>D19+D20</f>
        <v>118.548</v>
      </c>
      <c r="E21" s="28">
        <f t="shared" si="0"/>
        <v>4.9187694363132053</v>
      </c>
      <c r="F21" s="29">
        <f>(D21*100/B21)-100</f>
        <v>2.2737918012192466</v>
      </c>
      <c r="G21" s="2"/>
      <c r="H21" s="2"/>
      <c r="I21" s="2"/>
      <c r="J21" s="2"/>
    </row>
    <row r="22" spans="1:10" x14ac:dyDescent="0.25">
      <c r="A22" s="55" t="s">
        <v>20</v>
      </c>
      <c r="B22" s="56">
        <v>2348.4621152899999</v>
      </c>
      <c r="C22" s="57">
        <v>100</v>
      </c>
      <c r="D22" s="56">
        <f>D18+D21</f>
        <v>2410.1149999999998</v>
      </c>
      <c r="E22" s="56">
        <f t="shared" si="0"/>
        <v>100</v>
      </c>
      <c r="F22" s="58">
        <f>(D22*100/B22)-100</f>
        <v>2.6252450192234278</v>
      </c>
      <c r="G22" s="2"/>
      <c r="H22" s="2"/>
      <c r="I22" s="2"/>
      <c r="J22" s="2"/>
    </row>
    <row r="23" spans="1:10" ht="14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36" customHeight="1" x14ac:dyDescent="0.25">
      <c r="A24" s="2"/>
      <c r="B24" s="59" t="s">
        <v>21</v>
      </c>
      <c r="C24" s="59"/>
      <c r="D24" s="59"/>
      <c r="E24" s="59"/>
      <c r="F24" s="59"/>
      <c r="G24" s="2"/>
      <c r="H24" s="2"/>
      <c r="I24" s="2"/>
      <c r="J24" s="2"/>
    </row>
    <row r="25" spans="1:10" x14ac:dyDescent="0.25">
      <c r="A25" s="2"/>
      <c r="B25" s="9">
        <v>2017</v>
      </c>
      <c r="C25" s="9" t="s">
        <v>0</v>
      </c>
      <c r="D25" s="9">
        <v>2018</v>
      </c>
      <c r="E25" s="9" t="s">
        <v>0</v>
      </c>
      <c r="F25" s="9" t="s">
        <v>15</v>
      </c>
      <c r="G25" s="2"/>
      <c r="H25" s="2"/>
      <c r="I25" s="2"/>
      <c r="J25" s="2"/>
    </row>
    <row r="26" spans="1:10" x14ac:dyDescent="0.25">
      <c r="A26" s="51" t="s">
        <v>4</v>
      </c>
      <c r="B26" s="52">
        <v>468.89716939000004</v>
      </c>
      <c r="C26" s="52">
        <v>38.140587237379123</v>
      </c>
      <c r="D26" s="52">
        <v>472.71300000000002</v>
      </c>
      <c r="E26" s="52">
        <f>D26*100/D$39</f>
        <v>37.416622275061208</v>
      </c>
      <c r="F26" s="54">
        <f>(D26*100/B26)-100</f>
        <v>0.81378836536038079</v>
      </c>
      <c r="G26" s="2"/>
      <c r="H26" s="2"/>
      <c r="I26" s="2"/>
      <c r="J26" s="2"/>
    </row>
    <row r="27" spans="1:10" x14ac:dyDescent="0.25">
      <c r="A27" s="31" t="s">
        <v>5</v>
      </c>
      <c r="B27" s="32">
        <v>394.21017898000002</v>
      </c>
      <c r="C27" s="32">
        <v>32.065469153523502</v>
      </c>
      <c r="D27" s="32">
        <v>408.86200000000002</v>
      </c>
      <c r="E27" s="32">
        <f t="shared" ref="E27:E39" si="3">D27*100/D$39</f>
        <v>32.362628099134312</v>
      </c>
      <c r="F27" s="33">
        <f>(D27*100/B27)-100</f>
        <v>3.7167536003029937</v>
      </c>
      <c r="G27" s="2"/>
      <c r="H27" s="2"/>
      <c r="I27" s="2"/>
      <c r="J27" s="2"/>
    </row>
    <row r="28" spans="1:10" x14ac:dyDescent="0.25">
      <c r="A28" s="30" t="s">
        <v>6</v>
      </c>
      <c r="B28" s="25">
        <v>13.388002980000003</v>
      </c>
      <c r="C28" s="25">
        <v>1.088994195160675</v>
      </c>
      <c r="D28" s="25">
        <v>12.759</v>
      </c>
      <c r="E28" s="25">
        <f t="shared" si="3"/>
        <v>1.0099123222917625</v>
      </c>
      <c r="F28" s="26">
        <f t="shared" ref="F28:F33" si="4">(D28*100/B28)-100</f>
        <v>-4.6982584403338876</v>
      </c>
      <c r="G28" s="2"/>
      <c r="H28" s="2"/>
      <c r="I28" s="2"/>
      <c r="J28" s="2"/>
    </row>
    <row r="29" spans="1:10" x14ac:dyDescent="0.25">
      <c r="A29" s="31" t="s">
        <v>7</v>
      </c>
      <c r="B29" s="32">
        <v>110.25108166</v>
      </c>
      <c r="C29" s="32">
        <v>8.9679385429839158</v>
      </c>
      <c r="D29" s="32">
        <v>107.345</v>
      </c>
      <c r="E29" s="32">
        <f t="shared" si="3"/>
        <v>8.4966720147667729</v>
      </c>
      <c r="F29" s="33">
        <f t="shared" si="4"/>
        <v>-2.6358758719138677</v>
      </c>
      <c r="G29" s="2"/>
      <c r="H29" s="2"/>
      <c r="I29" s="2"/>
      <c r="J29" s="2"/>
    </row>
    <row r="30" spans="1:10" x14ac:dyDescent="0.25">
      <c r="A30" s="30" t="s">
        <v>8</v>
      </c>
      <c r="B30" s="25">
        <v>5.5969787300000009</v>
      </c>
      <c r="C30" s="25">
        <v>0.455264116426703</v>
      </c>
      <c r="D30" s="25">
        <v>5.2069999999999999</v>
      </c>
      <c r="E30" s="25">
        <f t="shared" si="3"/>
        <v>0.4121493425952823</v>
      </c>
      <c r="F30" s="26">
        <f t="shared" si="4"/>
        <v>-6.9676650352394915</v>
      </c>
      <c r="G30" s="2"/>
      <c r="H30" s="2"/>
      <c r="I30" s="2"/>
      <c r="J30" s="2"/>
    </row>
    <row r="31" spans="1:10" x14ac:dyDescent="0.25">
      <c r="A31" s="24" t="s">
        <v>9</v>
      </c>
      <c r="B31" s="22">
        <v>992.34341173999996</v>
      </c>
      <c r="C31" s="22">
        <v>80.718253245473917</v>
      </c>
      <c r="D31" s="22">
        <f>SUM(D26:D30)</f>
        <v>1006.8860000000001</v>
      </c>
      <c r="E31" s="22">
        <f t="shared" si="3"/>
        <v>79.697984053849339</v>
      </c>
      <c r="F31" s="23">
        <f>(D31*100/B31)-100</f>
        <v>1.4654793983567345</v>
      </c>
      <c r="G31" s="2"/>
      <c r="H31" s="2"/>
      <c r="I31" s="2"/>
      <c r="J31" s="2"/>
    </row>
    <row r="32" spans="1:10" x14ac:dyDescent="0.25">
      <c r="A32" s="30" t="s">
        <v>10</v>
      </c>
      <c r="B32" s="25">
        <v>132.82864293999998</v>
      </c>
      <c r="C32" s="25">
        <v>10.804421042392832</v>
      </c>
      <c r="D32" s="25">
        <v>151.37</v>
      </c>
      <c r="E32" s="25">
        <f t="shared" si="3"/>
        <v>11.981380063116552</v>
      </c>
      <c r="F32" s="26">
        <f t="shared" si="4"/>
        <v>13.958854543425048</v>
      </c>
      <c r="G32" s="2"/>
      <c r="H32" s="2"/>
      <c r="I32" s="2"/>
      <c r="J32" s="2"/>
    </row>
    <row r="33" spans="1:10" x14ac:dyDescent="0.25">
      <c r="A33" s="31" t="s">
        <v>1</v>
      </c>
      <c r="B33" s="32">
        <v>24.761568749999999</v>
      </c>
      <c r="C33" s="32">
        <v>2.0141319562077036</v>
      </c>
      <c r="D33" s="32">
        <v>18.311</v>
      </c>
      <c r="E33" s="32">
        <f t="shared" si="3"/>
        <v>1.4493694281279459</v>
      </c>
      <c r="F33" s="33">
        <f t="shared" si="4"/>
        <v>-26.050727298931733</v>
      </c>
      <c r="G33" s="2"/>
      <c r="H33" s="2"/>
      <c r="I33" s="2"/>
      <c r="J33" s="2"/>
    </row>
    <row r="34" spans="1:10" x14ac:dyDescent="0.25">
      <c r="A34" s="24" t="s">
        <v>11</v>
      </c>
      <c r="B34" s="22">
        <v>157.59021168999999</v>
      </c>
      <c r="C34" s="22">
        <v>12.818552998600536</v>
      </c>
      <c r="D34" s="22">
        <f>D32+D33</f>
        <v>169.68100000000001</v>
      </c>
      <c r="E34" s="22">
        <f t="shared" si="3"/>
        <v>13.4307494912445</v>
      </c>
      <c r="F34" s="23">
        <f>(D34*100/B34)-100</f>
        <v>7.6722965089888646</v>
      </c>
      <c r="G34" s="2"/>
      <c r="H34" s="2"/>
      <c r="I34" s="2"/>
      <c r="J34" s="2"/>
    </row>
    <row r="35" spans="1:10" x14ac:dyDescent="0.25">
      <c r="A35" s="27" t="s">
        <v>12</v>
      </c>
      <c r="B35" s="28">
        <v>1149.9336234299999</v>
      </c>
      <c r="C35" s="28">
        <v>93.536806244074441</v>
      </c>
      <c r="D35" s="28">
        <f>D31+D34</f>
        <v>1176.567</v>
      </c>
      <c r="E35" s="28">
        <f t="shared" si="3"/>
        <v>93.128733545093823</v>
      </c>
      <c r="F35" s="29">
        <f>(D35*100/B35)-100</f>
        <v>2.3160794699226699</v>
      </c>
      <c r="G35" s="2"/>
      <c r="H35" s="2"/>
      <c r="I35" s="2"/>
      <c r="J35" s="2"/>
    </row>
    <row r="36" spans="1:10" x14ac:dyDescent="0.25">
      <c r="A36" s="30" t="s">
        <v>2</v>
      </c>
      <c r="B36" s="25">
        <v>3.7080257999999997</v>
      </c>
      <c r="C36" s="25">
        <v>0.30161470517584371</v>
      </c>
      <c r="D36" s="25">
        <v>12.538</v>
      </c>
      <c r="E36" s="25">
        <f t="shared" si="3"/>
        <v>0.99241952323019966</v>
      </c>
      <c r="F36" s="26">
        <f t="shared" ref="F36:F37" si="5">(D36*100/B36)-100</f>
        <v>238.13141213850241</v>
      </c>
      <c r="G36" s="2"/>
      <c r="H36" s="2"/>
      <c r="I36" s="2"/>
      <c r="J36" s="2"/>
    </row>
    <row r="37" spans="1:10" x14ac:dyDescent="0.25">
      <c r="A37" s="31" t="s">
        <v>3</v>
      </c>
      <c r="B37" s="32">
        <v>75.749934260000003</v>
      </c>
      <c r="C37" s="32">
        <v>6.1615790507497135</v>
      </c>
      <c r="D37" s="32">
        <v>74.272000000000006</v>
      </c>
      <c r="E37" s="32">
        <f t="shared" si="3"/>
        <v>5.8788469316759775</v>
      </c>
      <c r="F37" s="33">
        <f t="shared" si="5"/>
        <v>-1.9510700232784615</v>
      </c>
      <c r="G37" s="2"/>
      <c r="H37" s="2"/>
      <c r="I37" s="2"/>
      <c r="J37" s="2"/>
    </row>
    <row r="38" spans="1:10" x14ac:dyDescent="0.25">
      <c r="A38" s="27" t="s">
        <v>13</v>
      </c>
      <c r="B38" s="28">
        <v>79.457960060000019</v>
      </c>
      <c r="C38" s="28">
        <v>6.463193755925559</v>
      </c>
      <c r="D38" s="28">
        <f>D36+D37</f>
        <v>86.81</v>
      </c>
      <c r="E38" s="28">
        <f t="shared" si="3"/>
        <v>6.8712664549061762</v>
      </c>
      <c r="F38" s="29">
        <f>(D38*100/B38)-100</f>
        <v>9.2527418706046944</v>
      </c>
      <c r="G38" s="2"/>
      <c r="H38" s="2"/>
      <c r="I38" s="2"/>
      <c r="J38" s="2"/>
    </row>
    <row r="39" spans="1:10" x14ac:dyDescent="0.25">
      <c r="A39" s="55" t="s">
        <v>20</v>
      </c>
      <c r="B39" s="56">
        <v>1229.3915834899999</v>
      </c>
      <c r="C39" s="56">
        <v>100</v>
      </c>
      <c r="D39" s="56">
        <f>D35+D38</f>
        <v>1263.377</v>
      </c>
      <c r="E39" s="56">
        <f t="shared" si="3"/>
        <v>100</v>
      </c>
      <c r="F39" s="58">
        <f>(D39*100/B39)-100</f>
        <v>2.7644094010731806</v>
      </c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30.75" customHeight="1" x14ac:dyDescent="0.25">
      <c r="A41" s="2"/>
      <c r="B41" s="59" t="s">
        <v>22</v>
      </c>
      <c r="C41" s="59"/>
      <c r="D41" s="59"/>
      <c r="E41" s="59"/>
      <c r="F41" s="59"/>
      <c r="G41" s="2"/>
      <c r="H41" s="2"/>
      <c r="I41" s="2"/>
      <c r="J41" s="2"/>
    </row>
    <row r="42" spans="1:10" x14ac:dyDescent="0.25">
      <c r="A42" s="2"/>
      <c r="B42" s="9">
        <v>2017</v>
      </c>
      <c r="C42" s="9" t="s">
        <v>0</v>
      </c>
      <c r="D42" s="9">
        <v>2018</v>
      </c>
      <c r="E42" s="9" t="s">
        <v>0</v>
      </c>
      <c r="F42" s="9" t="s">
        <v>15</v>
      </c>
      <c r="G42" s="2"/>
      <c r="H42" s="2"/>
      <c r="I42" s="2"/>
      <c r="J42" s="2"/>
    </row>
    <row r="43" spans="1:10" x14ac:dyDescent="0.25">
      <c r="A43" s="51" t="s">
        <v>4</v>
      </c>
      <c r="B43" s="52">
        <v>342.0244252199999</v>
      </c>
      <c r="C43" s="52">
        <v>30.563259017272237</v>
      </c>
      <c r="D43" s="52">
        <v>352.53</v>
      </c>
      <c r="E43" s="52">
        <f>D43*100/D$56</f>
        <v>30.754212314247283</v>
      </c>
      <c r="F43" s="54">
        <f>(D43*100/B43)-100</f>
        <v>3.0715861223193741</v>
      </c>
      <c r="G43" s="2"/>
      <c r="H43" s="2"/>
      <c r="I43" s="2"/>
      <c r="J43" s="2"/>
    </row>
    <row r="44" spans="1:10" x14ac:dyDescent="0.25">
      <c r="A44" s="31" t="s">
        <v>5</v>
      </c>
      <c r="B44" s="32">
        <v>437.50572840999996</v>
      </c>
      <c r="C44" s="32">
        <v>39.095456093038365</v>
      </c>
      <c r="D44" s="32">
        <v>451.78699999999998</v>
      </c>
      <c r="E44" s="32">
        <f t="shared" ref="E44:E56" si="6">D44*100/D$56</f>
        <v>39.413250840543604</v>
      </c>
      <c r="F44" s="33">
        <f>(D44*100/B44)-100</f>
        <v>3.2642479086848937</v>
      </c>
      <c r="G44" s="2"/>
      <c r="H44" s="2"/>
      <c r="I44" s="2"/>
      <c r="J44" s="2"/>
    </row>
    <row r="45" spans="1:10" x14ac:dyDescent="0.25">
      <c r="A45" s="30" t="s">
        <v>6</v>
      </c>
      <c r="B45" s="25">
        <v>6.2795242899999977</v>
      </c>
      <c r="C45" s="25">
        <v>0.56113748968972699</v>
      </c>
      <c r="D45" s="25">
        <v>5.0060000000000002</v>
      </c>
      <c r="E45" s="25">
        <f t="shared" si="6"/>
        <v>0.43671627051633022</v>
      </c>
      <c r="F45" s="26">
        <f t="shared" ref="F45:F50" si="7">(D45*100/B45)-100</f>
        <v>-20.28058545817008</v>
      </c>
      <c r="G45" s="2"/>
      <c r="H45" s="2"/>
      <c r="I45" s="2"/>
      <c r="J45" s="2"/>
    </row>
    <row r="46" spans="1:10" x14ac:dyDescent="0.25">
      <c r="A46" s="31" t="s">
        <v>7</v>
      </c>
      <c r="B46" s="32">
        <v>63.836513080000017</v>
      </c>
      <c r="C46" s="32">
        <v>5.7044226673827616</v>
      </c>
      <c r="D46" s="32">
        <v>63.414000000000001</v>
      </c>
      <c r="E46" s="32">
        <f t="shared" si="6"/>
        <v>5.5321465398566856</v>
      </c>
      <c r="F46" s="33">
        <f t="shared" si="7"/>
        <v>-0.66186741664682813</v>
      </c>
      <c r="G46" s="2"/>
      <c r="H46" s="2"/>
      <c r="I46" s="2"/>
      <c r="J46" s="2"/>
    </row>
    <row r="47" spans="1:10" x14ac:dyDescent="0.25">
      <c r="A47" s="30" t="s">
        <v>8</v>
      </c>
      <c r="B47" s="25">
        <v>2.3282610999999989</v>
      </c>
      <c r="C47" s="25">
        <v>0.20805311495916551</v>
      </c>
      <c r="D47" s="25">
        <v>2.62</v>
      </c>
      <c r="E47" s="25">
        <f t="shared" si="6"/>
        <v>0.22856504769332503</v>
      </c>
      <c r="F47" s="26">
        <f t="shared" si="7"/>
        <v>12.530334334065941</v>
      </c>
      <c r="G47" s="2"/>
      <c r="H47" s="2"/>
      <c r="I47" s="2"/>
      <c r="J47" s="2"/>
    </row>
    <row r="48" spans="1:10" x14ac:dyDescent="0.25">
      <c r="A48" s="24" t="s">
        <v>9</v>
      </c>
      <c r="B48" s="22">
        <v>851.97445210000001</v>
      </c>
      <c r="C48" s="22">
        <v>76.13232838234228</v>
      </c>
      <c r="D48" s="22">
        <f>D43+D44+D45+D46+D47</f>
        <v>875.35699999999997</v>
      </c>
      <c r="E48" s="22">
        <f t="shared" si="6"/>
        <v>76.364891012857228</v>
      </c>
      <c r="F48" s="23">
        <f>(D48*100/B48)-100</f>
        <v>2.7445128011016351</v>
      </c>
      <c r="G48" s="2"/>
      <c r="H48" s="2"/>
      <c r="I48" s="2"/>
      <c r="J48" s="2"/>
    </row>
    <row r="49" spans="1:10" x14ac:dyDescent="0.25">
      <c r="A49" s="30" t="s">
        <v>10</v>
      </c>
      <c r="B49" s="25">
        <v>221.64524501000008</v>
      </c>
      <c r="C49" s="25">
        <v>19.806190826371655</v>
      </c>
      <c r="D49" s="25">
        <v>231.13800000000001</v>
      </c>
      <c r="E49" s="25">
        <f t="shared" si="6"/>
        <v>20.164148089213651</v>
      </c>
      <c r="F49" s="26">
        <f t="shared" si="7"/>
        <v>4.2828597516592879</v>
      </c>
      <c r="G49" s="2"/>
      <c r="H49" s="2"/>
      <c r="I49" s="2"/>
      <c r="J49" s="2"/>
    </row>
    <row r="50" spans="1:10" x14ac:dyDescent="0.25">
      <c r="A50" s="31" t="s">
        <v>1</v>
      </c>
      <c r="B50" s="32">
        <v>8.9964012500000088</v>
      </c>
      <c r="C50" s="32">
        <v>0.80391726833602684</v>
      </c>
      <c r="D50" s="32">
        <v>8.5039999999999996</v>
      </c>
      <c r="E50" s="32">
        <f t="shared" si="6"/>
        <v>0.74187678075726571</v>
      </c>
      <c r="F50" s="33">
        <f t="shared" si="7"/>
        <v>-5.4733135652437568</v>
      </c>
      <c r="G50" s="2"/>
      <c r="H50" s="2"/>
      <c r="I50" s="2"/>
      <c r="J50" s="2"/>
    </row>
    <row r="51" spans="1:10" x14ac:dyDescent="0.25">
      <c r="A51" s="24" t="s">
        <v>11</v>
      </c>
      <c r="B51" s="22">
        <v>230.64164626000013</v>
      </c>
      <c r="C51" s="22">
        <v>20.610108094707684</v>
      </c>
      <c r="D51" s="22">
        <f>D49+D50</f>
        <v>239.642</v>
      </c>
      <c r="E51" s="22">
        <f t="shared" si="6"/>
        <v>20.906024869970917</v>
      </c>
      <c r="F51" s="23">
        <f>(D51*100/B51)-100</f>
        <v>3.9023107430710411</v>
      </c>
      <c r="G51" s="2"/>
      <c r="H51" s="2"/>
      <c r="I51" s="2"/>
      <c r="J51" s="2"/>
    </row>
    <row r="52" spans="1:10" x14ac:dyDescent="0.25">
      <c r="A52" s="27" t="s">
        <v>12</v>
      </c>
      <c r="B52" s="28">
        <v>1082.6160983599998</v>
      </c>
      <c r="C52" s="28">
        <v>96.742436477049921</v>
      </c>
      <c r="D52" s="28">
        <f>D48+D51</f>
        <v>1114.999</v>
      </c>
      <c r="E52" s="28">
        <f t="shared" si="6"/>
        <v>97.270915882828149</v>
      </c>
      <c r="F52" s="29">
        <f>(D52*100/B52)-100</f>
        <v>2.9911712645928219</v>
      </c>
      <c r="G52" s="2"/>
      <c r="H52" s="2"/>
      <c r="I52" s="2"/>
      <c r="J52" s="2"/>
    </row>
    <row r="53" spans="1:10" x14ac:dyDescent="0.25">
      <c r="A53" s="30" t="s">
        <v>2</v>
      </c>
      <c r="B53" s="25">
        <v>0.66931812000000068</v>
      </c>
      <c r="C53" s="25">
        <v>5.9810181841122863E-2</v>
      </c>
      <c r="D53" s="25">
        <v>2.0830000000000002</v>
      </c>
      <c r="E53" s="25">
        <f t="shared" si="6"/>
        <v>0.1817179367729756</v>
      </c>
      <c r="F53" s="26">
        <f t="shared" ref="F53:F54" si="8">(D53*100/B53)-100</f>
        <v>211.212252852201</v>
      </c>
      <c r="G53" s="2"/>
      <c r="H53" s="2"/>
      <c r="I53" s="2"/>
      <c r="J53" s="2"/>
    </row>
    <row r="54" spans="1:10" x14ac:dyDescent="0.25">
      <c r="A54" s="31" t="s">
        <v>3</v>
      </c>
      <c r="B54" s="32">
        <v>35.785115320000003</v>
      </c>
      <c r="C54" s="32">
        <v>3.1977533411089323</v>
      </c>
      <c r="D54" s="32">
        <v>29.2</v>
      </c>
      <c r="E54" s="32">
        <f t="shared" si="6"/>
        <v>2.5473661803988898</v>
      </c>
      <c r="F54" s="33">
        <f t="shared" si="8"/>
        <v>-18.401827858074938</v>
      </c>
      <c r="G54" s="2"/>
      <c r="H54" s="2"/>
      <c r="I54" s="2"/>
      <c r="J54" s="2"/>
    </row>
    <row r="55" spans="1:10" x14ac:dyDescent="0.25">
      <c r="A55" s="27" t="s">
        <v>13</v>
      </c>
      <c r="B55" s="28">
        <v>36.454433439999988</v>
      </c>
      <c r="C55" s="28">
        <v>3.2575635229500541</v>
      </c>
      <c r="D55" s="28">
        <f>D53+D54</f>
        <v>31.283000000000001</v>
      </c>
      <c r="E55" s="28">
        <f t="shared" si="6"/>
        <v>2.7290841171718654</v>
      </c>
      <c r="F55" s="29">
        <f>(D55*100/B55)-100</f>
        <v>-14.18602060710009</v>
      </c>
      <c r="G55" s="2"/>
      <c r="H55" s="2"/>
      <c r="I55" s="2"/>
      <c r="J55" s="2"/>
    </row>
    <row r="56" spans="1:10" x14ac:dyDescent="0.25">
      <c r="A56" s="55" t="s">
        <v>20</v>
      </c>
      <c r="B56" s="56">
        <v>1119.0705318</v>
      </c>
      <c r="C56" s="56">
        <v>100</v>
      </c>
      <c r="D56" s="56">
        <f>D52+D55</f>
        <v>1146.2819999999999</v>
      </c>
      <c r="E56" s="56">
        <f t="shared" si="6"/>
        <v>100</v>
      </c>
      <c r="F56" s="58">
        <f>(D56*100/B56)-100</f>
        <v>2.4316133279133822</v>
      </c>
      <c r="G56" s="2"/>
      <c r="H56" s="2"/>
      <c r="I56" s="2"/>
      <c r="J56" s="2"/>
    </row>
    <row r="57" spans="1:10" ht="21" customHeight="1" x14ac:dyDescent="0.25">
      <c r="A57" s="2" t="s">
        <v>26</v>
      </c>
      <c r="B57" s="2"/>
      <c r="C57" s="50"/>
      <c r="D57" s="50"/>
      <c r="E57" s="50"/>
      <c r="F57" s="50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</sheetData>
  <mergeCells count="3">
    <mergeCell ref="B7:F7"/>
    <mergeCell ref="B24:F24"/>
    <mergeCell ref="B41:F41"/>
  </mergeCells>
  <pageMargins left="0.36" right="0.70866141732283472" top="0.71" bottom="0.74803149606299213" header="0.31496062992125984" footer="0.31496062992125984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9"/>
  <sheetViews>
    <sheetView topLeftCell="A22" workbookViewId="0">
      <selection activeCell="A59" sqref="A59"/>
    </sheetView>
  </sheetViews>
  <sheetFormatPr baseColWidth="10" defaultRowHeight="15" x14ac:dyDescent="0.25"/>
  <cols>
    <col min="1" max="1" width="33.7109375" customWidth="1"/>
    <col min="2" max="2" width="10.42578125" customWidth="1"/>
    <col min="3" max="3" width="8.28515625" customWidth="1"/>
    <col min="4" max="4" width="10.42578125" customWidth="1"/>
    <col min="5" max="5" width="8.28515625" customWidth="1"/>
    <col min="6" max="6" width="10.42578125" customWidth="1"/>
    <col min="7" max="7" width="8.28515625" customWidth="1"/>
    <col min="8" max="8" width="10.42578125" customWidth="1"/>
    <col min="9" max="9" width="8.28515625" customWidth="1"/>
    <col min="10" max="10" width="10.42578125" customWidth="1"/>
    <col min="11" max="11" width="8.28515625" customWidth="1"/>
    <col min="12" max="12" width="10.42578125" customWidth="1"/>
    <col min="13" max="13" width="8.28515625" customWidth="1"/>
    <col min="14" max="14" width="10.42578125" customWidth="1"/>
    <col min="15" max="15" width="8.28515625" customWidth="1"/>
    <col min="16" max="16" width="10.42578125" customWidth="1"/>
    <col min="17" max="17" width="8.28515625" customWidth="1"/>
    <col min="18" max="18" width="8.5703125" customWidth="1"/>
    <col min="19" max="19" width="8.140625" customWidth="1"/>
    <col min="20" max="20" width="9.85546875" customWidth="1"/>
    <col min="21" max="21" width="10.42578125" customWidth="1"/>
    <col min="24" max="42" width="0" hidden="1" customWidth="1"/>
  </cols>
  <sheetData>
    <row r="1" spans="1:24" x14ac:dyDescent="0.25">
      <c r="A1" s="2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4" x14ac:dyDescent="0.25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4" x14ac:dyDescent="0.25">
      <c r="A4" s="60" t="s">
        <v>29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4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4" ht="18" customHeight="1" x14ac:dyDescent="0.25">
      <c r="A6" s="4"/>
      <c r="B6" s="65" t="s">
        <v>17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14"/>
      <c r="T6" s="14"/>
      <c r="U6" s="14"/>
      <c r="V6" s="14"/>
      <c r="W6" s="14"/>
    </row>
    <row r="7" spans="1:24" x14ac:dyDescent="0.25">
      <c r="A7" s="66"/>
      <c r="B7" s="61">
        <v>2009</v>
      </c>
      <c r="C7" s="61" t="s">
        <v>0</v>
      </c>
      <c r="D7" s="61">
        <v>2010</v>
      </c>
      <c r="E7" s="61" t="s">
        <v>0</v>
      </c>
      <c r="F7" s="61">
        <v>2011</v>
      </c>
      <c r="G7" s="61" t="s">
        <v>0</v>
      </c>
      <c r="H7" s="61">
        <v>2012</v>
      </c>
      <c r="I7" s="61" t="s">
        <v>0</v>
      </c>
      <c r="J7" s="61">
        <v>2013</v>
      </c>
      <c r="K7" s="61" t="s">
        <v>0</v>
      </c>
      <c r="L7" s="61">
        <v>2014</v>
      </c>
      <c r="M7" s="61" t="s">
        <v>0</v>
      </c>
      <c r="N7" s="63">
        <v>2015</v>
      </c>
      <c r="O7" s="61" t="s">
        <v>0</v>
      </c>
      <c r="P7" s="63">
        <v>2016</v>
      </c>
      <c r="Q7" s="61" t="s">
        <v>0</v>
      </c>
      <c r="R7" s="61">
        <v>2017</v>
      </c>
      <c r="S7" s="61" t="s">
        <v>0</v>
      </c>
      <c r="T7" s="9" t="s">
        <v>15</v>
      </c>
      <c r="U7" s="61">
        <v>2018</v>
      </c>
      <c r="V7" s="61" t="s">
        <v>0</v>
      </c>
      <c r="W7" s="9" t="s">
        <v>15</v>
      </c>
    </row>
    <row r="8" spans="1:24" ht="15.75" thickBot="1" x14ac:dyDescent="0.3">
      <c r="A8" s="66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4"/>
      <c r="O8" s="62"/>
      <c r="P8" s="64"/>
      <c r="Q8" s="62"/>
      <c r="R8" s="62"/>
      <c r="S8" s="62"/>
      <c r="T8" s="10" t="s">
        <v>19</v>
      </c>
      <c r="U8" s="62"/>
      <c r="V8" s="62"/>
      <c r="W8" s="10" t="s">
        <v>27</v>
      </c>
    </row>
    <row r="9" spans="1:24" x14ac:dyDescent="0.25">
      <c r="A9" s="5" t="s">
        <v>4</v>
      </c>
      <c r="B9" s="11">
        <v>837.95109296999999</v>
      </c>
      <c r="C9" s="6">
        <v>27.084470899088043</v>
      </c>
      <c r="D9" s="11">
        <v>837.91900580999993</v>
      </c>
      <c r="E9" s="6">
        <v>28.363496864677902</v>
      </c>
      <c r="F9" s="11">
        <v>828.75346180999998</v>
      </c>
      <c r="G9" s="6">
        <v>31.940262544492239</v>
      </c>
      <c r="H9" s="11">
        <v>786.07281243</v>
      </c>
      <c r="I9" s="6">
        <v>33.274482528584798</v>
      </c>
      <c r="J9" s="11">
        <v>750.18020132999993</v>
      </c>
      <c r="K9" s="6">
        <v>33.955553201767593</v>
      </c>
      <c r="L9" s="11">
        <v>752.24713549000012</v>
      </c>
      <c r="M9" s="6">
        <v>33.733034679559267</v>
      </c>
      <c r="N9" s="11">
        <v>771.48838412000009</v>
      </c>
      <c r="O9" s="6">
        <v>34.136360793696198</v>
      </c>
      <c r="P9" s="11">
        <v>803.71391149999988</v>
      </c>
      <c r="Q9" s="6">
        <v>34.827063464830296</v>
      </c>
      <c r="R9" s="15">
        <v>810.92159460999994</v>
      </c>
      <c r="S9" s="15">
        <v>34.529898921101534</v>
      </c>
      <c r="T9" s="15">
        <v>0.89679710738714302</v>
      </c>
      <c r="U9" s="15">
        <v>825.24300000000005</v>
      </c>
      <c r="V9" s="15">
        <f>U9*100/U$22</f>
        <v>34.240814235005388</v>
      </c>
      <c r="W9" s="15">
        <f>(Tabla14[[#This Row],[Columna22]]*100/Tabla14[[#This Row],[Columna12]])-100</f>
        <v>-0.83720107827910795</v>
      </c>
      <c r="X9" s="34"/>
    </row>
    <row r="10" spans="1:24" x14ac:dyDescent="0.25">
      <c r="A10" s="5" t="s">
        <v>5</v>
      </c>
      <c r="B10" s="11">
        <v>879.95390026999985</v>
      </c>
      <c r="C10" s="6">
        <v>28.442096447334187</v>
      </c>
      <c r="D10" s="11">
        <v>879.46822067999994</v>
      </c>
      <c r="E10" s="6">
        <v>29.769934739369454</v>
      </c>
      <c r="F10" s="11">
        <v>865.64611589999993</v>
      </c>
      <c r="G10" s="6">
        <v>33.362110068391793</v>
      </c>
      <c r="H10" s="11">
        <v>848.69353695999996</v>
      </c>
      <c r="I10" s="6">
        <v>35.925219421340977</v>
      </c>
      <c r="J10" s="11">
        <v>814.82561114000009</v>
      </c>
      <c r="K10" s="6">
        <v>36.881611031822118</v>
      </c>
      <c r="L10" s="11">
        <v>821.94914318999986</v>
      </c>
      <c r="M10" s="6">
        <v>36.858683328852464</v>
      </c>
      <c r="N10" s="11">
        <v>803.78639949000001</v>
      </c>
      <c r="O10" s="6">
        <v>35.565464236191019</v>
      </c>
      <c r="P10" s="11">
        <v>820.51603980000004</v>
      </c>
      <c r="Q10" s="6">
        <v>35.555144415371771</v>
      </c>
      <c r="R10" s="15">
        <v>831.71590738999998</v>
      </c>
      <c r="S10" s="15">
        <v>35.415342746003617</v>
      </c>
      <c r="T10" s="15">
        <v>1.3649785070295393</v>
      </c>
      <c r="U10" s="15">
        <v>860.649</v>
      </c>
      <c r="V10" s="15">
        <f t="shared" ref="V10:V22" si="0">U10*100/U$22</f>
        <v>35.709872765407461</v>
      </c>
      <c r="W10" s="15">
        <f>(Tabla14[[#This Row],[Columna22]]*100/Tabla14[[#This Row],[Columna12]])-100</f>
        <v>0.83164526040647502</v>
      </c>
      <c r="X10" s="35"/>
    </row>
    <row r="11" spans="1:24" x14ac:dyDescent="0.25">
      <c r="A11" s="5" t="s">
        <v>6</v>
      </c>
      <c r="B11" s="11">
        <v>60.11917828</v>
      </c>
      <c r="C11" s="6">
        <v>1.9431875538588761</v>
      </c>
      <c r="D11" s="11">
        <v>43.336872580000005</v>
      </c>
      <c r="E11" s="6">
        <v>1.4669499570063416</v>
      </c>
      <c r="F11" s="11">
        <v>45.42837042</v>
      </c>
      <c r="G11" s="6">
        <v>1.7508151037031805</v>
      </c>
      <c r="H11" s="11">
        <v>48.962253699999991</v>
      </c>
      <c r="I11" s="6">
        <v>2.0725734684353641</v>
      </c>
      <c r="J11" s="11">
        <v>56.948505050000009</v>
      </c>
      <c r="K11" s="6">
        <v>2.5776713242472979</v>
      </c>
      <c r="L11" s="11">
        <v>50.595586319999995</v>
      </c>
      <c r="M11" s="6">
        <v>2.2688589792415135</v>
      </c>
      <c r="N11" s="11">
        <v>38.110459709999994</v>
      </c>
      <c r="O11" s="6">
        <v>1.6862890348739552</v>
      </c>
      <c r="P11" s="11">
        <v>34.413408460000007</v>
      </c>
      <c r="Q11" s="6">
        <v>1.4912246053333971</v>
      </c>
      <c r="R11" s="15">
        <v>19.667527270000001</v>
      </c>
      <c r="S11" s="15">
        <v>0.8374641064870384</v>
      </c>
      <c r="T11" s="15">
        <v>-42.849231883379687</v>
      </c>
      <c r="U11" s="15">
        <v>17.765000000000001</v>
      </c>
      <c r="V11" s="15">
        <f t="shared" si="0"/>
        <v>0.73710175655518517</v>
      </c>
      <c r="W11" s="15">
        <f>(Tabla14[[#This Row],[Columna22]]*100/Tabla14[[#This Row],[Columna12]])-100</f>
        <v>-11.984077783685478</v>
      </c>
      <c r="X11" s="36"/>
    </row>
    <row r="12" spans="1:24" x14ac:dyDescent="0.25">
      <c r="A12" s="5" t="s">
        <v>7</v>
      </c>
      <c r="B12" s="11">
        <v>161.54177722</v>
      </c>
      <c r="C12" s="6">
        <v>5.2213949009774678</v>
      </c>
      <c r="D12" s="11">
        <v>152.74954844999999</v>
      </c>
      <c r="E12" s="6">
        <v>5.1705610070920711</v>
      </c>
      <c r="F12" s="11">
        <v>148.09093774999999</v>
      </c>
      <c r="G12" s="6">
        <v>5.7074433473431085</v>
      </c>
      <c r="H12" s="11">
        <v>133.02309562000002</v>
      </c>
      <c r="I12" s="6">
        <v>5.6308710861312443</v>
      </c>
      <c r="J12" s="11">
        <v>129.58715423000001</v>
      </c>
      <c r="K12" s="6">
        <v>5.8655287115299419</v>
      </c>
      <c r="L12" s="11">
        <v>134.41269169999998</v>
      </c>
      <c r="M12" s="6">
        <v>6.027471261204</v>
      </c>
      <c r="N12" s="11">
        <v>159.10673508000002</v>
      </c>
      <c r="O12" s="6">
        <v>7.0400605183358289</v>
      </c>
      <c r="P12" s="11">
        <v>170.66177514</v>
      </c>
      <c r="Q12" s="6">
        <v>7.3952290594653709</v>
      </c>
      <c r="R12" s="15">
        <v>174.08759474000001</v>
      </c>
      <c r="S12" s="15">
        <v>7.412833854401045</v>
      </c>
      <c r="T12" s="15">
        <v>2.0073737057930447</v>
      </c>
      <c r="U12" s="15">
        <v>170.75899999999999</v>
      </c>
      <c r="V12" s="15">
        <f t="shared" si="0"/>
        <v>7.0850975990772218</v>
      </c>
      <c r="W12" s="15">
        <f>(Tabla14[[#This Row],[Columna22]]*100/Tabla14[[#This Row],[Columna12]])-100</f>
        <v>-4.4212006064218627</v>
      </c>
      <c r="X12" s="35"/>
    </row>
    <row r="13" spans="1:24" x14ac:dyDescent="0.25">
      <c r="A13" s="5" t="s">
        <v>8</v>
      </c>
      <c r="B13" s="13">
        <v>0</v>
      </c>
      <c r="C13" s="5"/>
      <c r="D13" s="13">
        <v>0</v>
      </c>
      <c r="E13" s="5"/>
      <c r="F13" s="13">
        <v>0</v>
      </c>
      <c r="G13" s="5"/>
      <c r="H13" s="13">
        <v>0</v>
      </c>
      <c r="I13" s="5"/>
      <c r="J13" s="11">
        <v>4.8917119099999997</v>
      </c>
      <c r="K13" s="6">
        <v>0.22141451309064655</v>
      </c>
      <c r="L13" s="11">
        <v>5.6695707600000009</v>
      </c>
      <c r="M13" s="5">
        <v>0.25424068506517772</v>
      </c>
      <c r="N13" s="11">
        <v>7.0712994399999989</v>
      </c>
      <c r="O13" s="5">
        <v>0.312886666776509</v>
      </c>
      <c r="P13" s="11">
        <v>8.7195316600000012</v>
      </c>
      <c r="Q13" s="5">
        <v>0.37784052031606169</v>
      </c>
      <c r="R13" s="15">
        <v>7.9252398299999998</v>
      </c>
      <c r="S13" s="15">
        <v>0.33746509166154259</v>
      </c>
      <c r="T13" s="15">
        <v>-9.1093405124467584</v>
      </c>
      <c r="U13" s="15">
        <v>7.827</v>
      </c>
      <c r="V13" s="15">
        <f t="shared" si="0"/>
        <v>0.32475628756304165</v>
      </c>
      <c r="W13" s="15">
        <f>(Tabla14[[#This Row],[Columna22]]*100/Tabla14[[#This Row],[Columna12]])-100</f>
        <v>-3.7659611060592795</v>
      </c>
      <c r="X13" s="36"/>
    </row>
    <row r="14" spans="1:24" x14ac:dyDescent="0.25">
      <c r="A14" s="7" t="s">
        <v>9</v>
      </c>
      <c r="B14" s="12">
        <v>1939.5659487399998</v>
      </c>
      <c r="C14" s="8">
        <v>62.691149801258575</v>
      </c>
      <c r="D14" s="12">
        <v>1913.4736475199998</v>
      </c>
      <c r="E14" s="8">
        <v>64.770942568145756</v>
      </c>
      <c r="F14" s="12">
        <v>1887.9188858800001</v>
      </c>
      <c r="G14" s="8">
        <v>72.760631063930319</v>
      </c>
      <c r="H14" s="12">
        <v>1816.7516987099998</v>
      </c>
      <c r="I14" s="8">
        <v>76.903146504492383</v>
      </c>
      <c r="J14" s="12">
        <v>1756.4331836600002</v>
      </c>
      <c r="K14" s="8">
        <v>79.501778782457592</v>
      </c>
      <c r="L14" s="12">
        <v>1764.8741274600002</v>
      </c>
      <c r="M14" s="8">
        <v>79.14228893392243</v>
      </c>
      <c r="N14" s="12">
        <v>1779.5632778400002</v>
      </c>
      <c r="O14" s="8">
        <v>78.741061249873511</v>
      </c>
      <c r="P14" s="12">
        <v>1838.02466656</v>
      </c>
      <c r="Q14" s="8">
        <v>79.646502065316909</v>
      </c>
      <c r="R14" s="16">
        <v>1844.31786384</v>
      </c>
      <c r="S14" s="16">
        <v>78.53300471965477</v>
      </c>
      <c r="T14" s="16">
        <v>0.34238916345873344</v>
      </c>
      <c r="U14" s="16">
        <f>U9+U10+U11+U12+U13</f>
        <v>1882.2430000000002</v>
      </c>
      <c r="V14" s="16">
        <f t="shared" si="0"/>
        <v>78.09764264360831</v>
      </c>
      <c r="W14" s="16">
        <f>(Tabla14[[#This Row],[Columna22]]*100/Tabla14[[#This Row],[Columna12]])-100</f>
        <v>-0.55436829088688455</v>
      </c>
      <c r="X14" s="35"/>
    </row>
    <row r="15" spans="1:24" x14ac:dyDescent="0.25">
      <c r="A15" s="5" t="s">
        <v>10</v>
      </c>
      <c r="B15" s="11">
        <v>946.28049568000017</v>
      </c>
      <c r="C15" s="6">
        <v>30.585921735335873</v>
      </c>
      <c r="D15" s="11">
        <v>859.30191898999988</v>
      </c>
      <c r="E15" s="6">
        <v>29.087306906857723</v>
      </c>
      <c r="F15" s="11">
        <v>547.66575426999998</v>
      </c>
      <c r="G15" s="6">
        <v>21.107106979447551</v>
      </c>
      <c r="H15" s="11">
        <v>374.87618168999995</v>
      </c>
      <c r="I15" s="6">
        <v>15.86851848935722</v>
      </c>
      <c r="J15" s="11">
        <v>285.68633126999998</v>
      </c>
      <c r="K15" s="6">
        <v>12.931076297745465</v>
      </c>
      <c r="L15" s="11">
        <v>296.25601716</v>
      </c>
      <c r="M15" s="6">
        <v>13.285015029504532</v>
      </c>
      <c r="N15" s="11">
        <v>323.37853490000003</v>
      </c>
      <c r="O15" s="6">
        <v>14.308661760183078</v>
      </c>
      <c r="P15" s="11">
        <v>312.46519512000003</v>
      </c>
      <c r="Q15" s="6">
        <v>13.539948761972903</v>
      </c>
      <c r="R15" s="15">
        <v>354.47388795000006</v>
      </c>
      <c r="S15" s="15">
        <v>15.093872949542039</v>
      </c>
      <c r="T15" s="15">
        <v>13.444279070463155</v>
      </c>
      <c r="U15" s="15">
        <v>382.50900000000001</v>
      </c>
      <c r="V15" s="15">
        <f t="shared" si="0"/>
        <v>15.870985409409926</v>
      </c>
      <c r="W15" s="15">
        <f>(Tabla14[[#This Row],[Columna22]]*100/Tabla14[[#This Row],[Columna12]])-100</f>
        <v>5.1485292241807628</v>
      </c>
      <c r="X15" s="36"/>
    </row>
    <row r="16" spans="1:24" x14ac:dyDescent="0.25">
      <c r="A16" s="5" t="s">
        <v>1</v>
      </c>
      <c r="B16" s="11">
        <v>89.488501819999982</v>
      </c>
      <c r="C16" s="6">
        <v>2.8924703884043397</v>
      </c>
      <c r="D16" s="11">
        <v>58.738584609999997</v>
      </c>
      <c r="E16" s="6">
        <v>1.9882967791270376</v>
      </c>
      <c r="F16" s="11">
        <v>45.504968750000003</v>
      </c>
      <c r="G16" s="6">
        <v>1.7537672129653563</v>
      </c>
      <c r="H16" s="11">
        <v>41.955724670000002</v>
      </c>
      <c r="I16" s="6">
        <v>1.7759869129557875</v>
      </c>
      <c r="J16" s="11">
        <v>33.309950900000004</v>
      </c>
      <c r="K16" s="6">
        <v>1.5077148236223186</v>
      </c>
      <c r="L16" s="11">
        <v>33.616652450000004</v>
      </c>
      <c r="M16" s="6">
        <v>1.5074722779341385</v>
      </c>
      <c r="N16" s="11">
        <v>36.030423389999996</v>
      </c>
      <c r="O16" s="6">
        <v>1.5942528205315918</v>
      </c>
      <c r="P16" s="11">
        <v>40.103093080000001</v>
      </c>
      <c r="Q16" s="6">
        <v>1.7377737872254768</v>
      </c>
      <c r="R16" s="15">
        <v>33.757970000000007</v>
      </c>
      <c r="S16" s="15">
        <v>1.4374500563672665</v>
      </c>
      <c r="T16" s="15">
        <v>-15.82202915705871</v>
      </c>
      <c r="U16" s="15">
        <v>26.815000000000001</v>
      </c>
      <c r="V16" s="15">
        <f t="shared" si="0"/>
        <v>1.1126025106685782</v>
      </c>
      <c r="W16" s="15">
        <f>(Tabla14[[#This Row],[Columna22]]*100/Tabla14[[#This Row],[Columna12]])-100</f>
        <v>-22.59887529724999</v>
      </c>
      <c r="X16" s="35"/>
    </row>
    <row r="17" spans="1:24" x14ac:dyDescent="0.25">
      <c r="A17" s="7" t="s">
        <v>11</v>
      </c>
      <c r="B17" s="12">
        <v>1035.7689975000001</v>
      </c>
      <c r="C17" s="8">
        <v>33.478392123740214</v>
      </c>
      <c r="D17" s="12">
        <v>918.04050359999997</v>
      </c>
      <c r="E17" s="8">
        <v>31.07560368598476</v>
      </c>
      <c r="F17" s="12">
        <v>593.17072302000008</v>
      </c>
      <c r="G17" s="8">
        <v>22.860874192412908</v>
      </c>
      <c r="H17" s="12">
        <v>416.83190635999995</v>
      </c>
      <c r="I17" s="8">
        <v>17.644505402313008</v>
      </c>
      <c r="J17" s="12">
        <v>318.99628216999997</v>
      </c>
      <c r="K17" s="8">
        <v>14.438791121367784</v>
      </c>
      <c r="L17" s="12">
        <v>329.87266961</v>
      </c>
      <c r="M17" s="8">
        <v>14.79248730743867</v>
      </c>
      <c r="N17" s="12">
        <v>359.40895829000004</v>
      </c>
      <c r="O17" s="8">
        <v>15.90291458071467</v>
      </c>
      <c r="P17" s="12">
        <v>352.56828820000004</v>
      </c>
      <c r="Q17" s="8">
        <v>15.277722549198383</v>
      </c>
      <c r="R17" s="16">
        <v>388.23185795000012</v>
      </c>
      <c r="S17" s="16">
        <v>16.531323005909307</v>
      </c>
      <c r="T17" s="16">
        <v>10.115365148713927</v>
      </c>
      <c r="U17" s="16">
        <f>U15+U16</f>
        <v>409.32400000000001</v>
      </c>
      <c r="V17" s="16">
        <f t="shared" si="0"/>
        <v>16.983587920078506</v>
      </c>
      <c r="W17" s="16">
        <f>(Tabla14[[#This Row],[Columna22]]*100/Tabla14[[#This Row],[Columna12]])-100</f>
        <v>2.7358059243505863</v>
      </c>
      <c r="X17" s="36"/>
    </row>
    <row r="18" spans="1:24" x14ac:dyDescent="0.25">
      <c r="A18" s="7" t="s">
        <v>12</v>
      </c>
      <c r="B18" s="12">
        <v>2975.3349462400001</v>
      </c>
      <c r="C18" s="8">
        <v>96.169541924998796</v>
      </c>
      <c r="D18" s="12">
        <v>2831.5141511199995</v>
      </c>
      <c r="E18" s="8">
        <v>95.846546254130516</v>
      </c>
      <c r="F18" s="12">
        <v>2481.0896088999998</v>
      </c>
      <c r="G18" s="8">
        <v>95.621505256343227</v>
      </c>
      <c r="H18" s="12">
        <v>2233.58360507</v>
      </c>
      <c r="I18" s="8">
        <v>94.547651906805413</v>
      </c>
      <c r="J18" s="12">
        <v>2075.42946583</v>
      </c>
      <c r="K18" s="8">
        <v>93.940569903825377</v>
      </c>
      <c r="L18" s="12">
        <v>2094.74679707</v>
      </c>
      <c r="M18" s="8">
        <v>93.934776241361106</v>
      </c>
      <c r="N18" s="12">
        <v>2138.9722361300001</v>
      </c>
      <c r="O18" s="8">
        <v>94.643975830588175</v>
      </c>
      <c r="P18" s="12">
        <v>2190.5929547599999</v>
      </c>
      <c r="Q18" s="8">
        <v>94.924224614515282</v>
      </c>
      <c r="R18" s="16">
        <v>2232.5497217899997</v>
      </c>
      <c r="S18" s="16">
        <v>95.06432772556407</v>
      </c>
      <c r="T18" s="16">
        <v>1.9153155285572698</v>
      </c>
      <c r="U18" s="16">
        <f>U14+U17</f>
        <v>2291.567</v>
      </c>
      <c r="V18" s="16">
        <f t="shared" si="0"/>
        <v>95.081230563686802</v>
      </c>
      <c r="W18" s="16">
        <f>(Tabla14[[#This Row],[Columna22]]*100/Tabla14[[#This Row],[Columna12]])-100</f>
        <v>1.7780421454759221E-2</v>
      </c>
      <c r="X18" s="35"/>
    </row>
    <row r="19" spans="1:24" x14ac:dyDescent="0.25">
      <c r="A19" s="5" t="s">
        <v>2</v>
      </c>
      <c r="B19" s="11">
        <v>14.355884450000001</v>
      </c>
      <c r="C19" s="6">
        <v>0.46401459211488377</v>
      </c>
      <c r="D19" s="11">
        <v>17.569867819999995</v>
      </c>
      <c r="E19" s="6">
        <v>0.5947387365245842</v>
      </c>
      <c r="F19" s="11">
        <v>3.7093646799999997</v>
      </c>
      <c r="G19" s="6">
        <v>0.14295938081961063</v>
      </c>
      <c r="H19" s="11">
        <v>6.6954979999999997</v>
      </c>
      <c r="I19" s="6">
        <v>0.28342060391640106</v>
      </c>
      <c r="J19" s="11">
        <v>5.6784334300000001</v>
      </c>
      <c r="K19" s="6">
        <v>0.25702404314752464</v>
      </c>
      <c r="L19" s="11">
        <v>5.5475614000000002</v>
      </c>
      <c r="M19" s="6">
        <v>0.24876941667752225</v>
      </c>
      <c r="N19" s="11">
        <v>4.4241811500000008</v>
      </c>
      <c r="O19" s="6">
        <v>0.19575854550984234</v>
      </c>
      <c r="P19" s="11">
        <v>3.7881294399999996</v>
      </c>
      <c r="Q19" s="6">
        <v>0.16414973354591744</v>
      </c>
      <c r="R19" s="15">
        <v>4.3773439200000004</v>
      </c>
      <c r="S19" s="15">
        <v>0.18639193246936683</v>
      </c>
      <c r="T19" s="15">
        <v>15.554233014804289</v>
      </c>
      <c r="U19" s="15">
        <v>14.621</v>
      </c>
      <c r="V19" s="15">
        <f t="shared" si="0"/>
        <v>0.60665154982231151</v>
      </c>
      <c r="W19" s="15">
        <f>(Tabla14[[#This Row],[Columna22]]*100/Tabla14[[#This Row],[Columna12]])-100</f>
        <v>225.47092665720044</v>
      </c>
      <c r="X19" s="36"/>
    </row>
    <row r="20" spans="1:24" x14ac:dyDescent="0.25">
      <c r="A20" s="5" t="s">
        <v>3</v>
      </c>
      <c r="B20" s="11">
        <v>104.15248673000001</v>
      </c>
      <c r="C20" s="6">
        <v>3.3664434828863361</v>
      </c>
      <c r="D20" s="11">
        <v>105.13213363</v>
      </c>
      <c r="E20" s="6">
        <v>3.5587150093448998</v>
      </c>
      <c r="F20" s="11">
        <v>109.89936572000001</v>
      </c>
      <c r="G20" s="6">
        <v>4.235535362837159</v>
      </c>
      <c r="H20" s="11">
        <v>122.11018955000002</v>
      </c>
      <c r="I20" s="6">
        <v>5.1689274892782011</v>
      </c>
      <c r="J20" s="11">
        <v>128.19258503</v>
      </c>
      <c r="K20" s="6">
        <v>5.8024060530271004</v>
      </c>
      <c r="L20" s="11">
        <v>129.70701151</v>
      </c>
      <c r="M20" s="6">
        <v>5.8164543419613821</v>
      </c>
      <c r="N20" s="11">
        <v>116.62300535999999</v>
      </c>
      <c r="O20" s="6">
        <v>5.1602656239019833</v>
      </c>
      <c r="P20" s="11">
        <v>113.34696273</v>
      </c>
      <c r="Q20" s="6">
        <v>4.9116256519387935</v>
      </c>
      <c r="R20" s="15">
        <v>111.53504958000001</v>
      </c>
      <c r="S20" s="15">
        <v>4.7492803419665597</v>
      </c>
      <c r="T20" s="15">
        <v>-1.5985546558632477</v>
      </c>
      <c r="U20" s="15">
        <v>103.92700000000001</v>
      </c>
      <c r="V20" s="15">
        <f t="shared" si="0"/>
        <v>4.3121178864908947</v>
      </c>
      <c r="W20" s="15">
        <f>(Tabla14[[#This Row],[Columna22]]*100/Tabla14[[#This Row],[Columna12]])-100</f>
        <v>-9.2048147087195815</v>
      </c>
      <c r="X20" s="35"/>
    </row>
    <row r="21" spans="1:24" x14ac:dyDescent="0.25">
      <c r="A21" s="7" t="s">
        <v>13</v>
      </c>
      <c r="B21" s="12">
        <v>118.50837118</v>
      </c>
      <c r="C21" s="8">
        <v>3.8304580750012196</v>
      </c>
      <c r="D21" s="12">
        <v>122.70200145</v>
      </c>
      <c r="E21" s="8">
        <v>4.1534537458694842</v>
      </c>
      <c r="F21" s="12">
        <v>113.6087304</v>
      </c>
      <c r="G21" s="8">
        <v>4.3784947436567698</v>
      </c>
      <c r="H21" s="12">
        <v>128.80568755000002</v>
      </c>
      <c r="I21" s="8">
        <v>5.4523480931946011</v>
      </c>
      <c r="J21" s="12">
        <v>133.87101845999999</v>
      </c>
      <c r="K21" s="8">
        <v>6.0594300961746246</v>
      </c>
      <c r="L21" s="12">
        <v>135.25457291000001</v>
      </c>
      <c r="M21" s="8">
        <v>6.0652237586389042</v>
      </c>
      <c r="N21" s="12">
        <v>121.04718651</v>
      </c>
      <c r="O21" s="8">
        <v>5.3560241694118256</v>
      </c>
      <c r="P21" s="12">
        <v>117.13509217000001</v>
      </c>
      <c r="Q21" s="8">
        <v>5.075775385484711</v>
      </c>
      <c r="R21" s="16">
        <v>115.91239350000001</v>
      </c>
      <c r="S21" s="16">
        <v>4.9356722744359267</v>
      </c>
      <c r="T21" s="16">
        <v>-1.0438363494224925</v>
      </c>
      <c r="U21" s="16">
        <f>U19+U20</f>
        <v>118.548</v>
      </c>
      <c r="V21" s="16">
        <f t="shared" si="0"/>
        <v>4.9187694363132053</v>
      </c>
      <c r="W21" s="16">
        <f>(Tabla14[[#This Row],[Columna22]]*100/Tabla14[[#This Row],[Columna12]])-100</f>
        <v>-0.34246273218481349</v>
      </c>
      <c r="X21" s="36"/>
    </row>
    <row r="22" spans="1:24" ht="16.5" customHeight="1" x14ac:dyDescent="0.25">
      <c r="A22" s="7" t="s">
        <v>14</v>
      </c>
      <c r="B22" s="12">
        <v>3093.8433174199999</v>
      </c>
      <c r="C22" s="8">
        <v>100</v>
      </c>
      <c r="D22" s="12">
        <v>2954.2161525699994</v>
      </c>
      <c r="E22" s="8">
        <v>100</v>
      </c>
      <c r="F22" s="12">
        <v>2594.6983393</v>
      </c>
      <c r="G22" s="8">
        <v>100</v>
      </c>
      <c r="H22" s="12">
        <v>2362.3892926200001</v>
      </c>
      <c r="I22" s="8">
        <v>100</v>
      </c>
      <c r="J22" s="12">
        <v>2209.30048429</v>
      </c>
      <c r="K22" s="8">
        <v>100</v>
      </c>
      <c r="L22" s="12">
        <v>2230.0013699800002</v>
      </c>
      <c r="M22" s="8">
        <v>100</v>
      </c>
      <c r="N22" s="12">
        <v>2260.0194226399999</v>
      </c>
      <c r="O22" s="8">
        <v>100</v>
      </c>
      <c r="P22" s="12">
        <v>2307.7280469300003</v>
      </c>
      <c r="Q22" s="8">
        <v>100</v>
      </c>
      <c r="R22" s="16">
        <v>2348.4621152899999</v>
      </c>
      <c r="S22" s="16">
        <v>100</v>
      </c>
      <c r="T22" s="16">
        <v>1.7651156259156544</v>
      </c>
      <c r="U22" s="16">
        <f>U18+U21</f>
        <v>2410.1149999999998</v>
      </c>
      <c r="V22" s="16">
        <f t="shared" si="0"/>
        <v>100</v>
      </c>
      <c r="W22" s="16">
        <f>(Tabla14[[#This Row],[Columna22]]*100/Tabla14[[#This Row],[Columna12]])-100</f>
        <v>0</v>
      </c>
      <c r="X22" s="37"/>
    </row>
    <row r="23" spans="1:24" ht="19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V23" s="2"/>
    </row>
    <row r="24" spans="1:24" ht="19.5" customHeight="1" x14ac:dyDescent="0.25">
      <c r="A24" s="4"/>
      <c r="B24" s="65" t="s">
        <v>18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14"/>
      <c r="T24" s="14"/>
      <c r="U24" s="14"/>
      <c r="V24" s="14"/>
      <c r="W24" s="14"/>
    </row>
    <row r="25" spans="1:24" x14ac:dyDescent="0.25">
      <c r="A25" s="66"/>
      <c r="B25" s="61">
        <v>2009</v>
      </c>
      <c r="C25" s="61" t="s">
        <v>0</v>
      </c>
      <c r="D25" s="61">
        <v>2010</v>
      </c>
      <c r="E25" s="61" t="s">
        <v>0</v>
      </c>
      <c r="F25" s="61">
        <v>2011</v>
      </c>
      <c r="G25" s="61" t="s">
        <v>0</v>
      </c>
      <c r="H25" s="61">
        <v>2012</v>
      </c>
      <c r="I25" s="61" t="s">
        <v>0</v>
      </c>
      <c r="J25" s="61">
        <v>2013</v>
      </c>
      <c r="K25" s="61" t="s">
        <v>0</v>
      </c>
      <c r="L25" s="61">
        <v>2014</v>
      </c>
      <c r="M25" s="61" t="s">
        <v>0</v>
      </c>
      <c r="N25" s="63">
        <v>2015</v>
      </c>
      <c r="O25" s="61" t="s">
        <v>0</v>
      </c>
      <c r="P25" s="63">
        <v>2016</v>
      </c>
      <c r="Q25" s="61" t="s">
        <v>0</v>
      </c>
      <c r="R25" s="19">
        <v>2017</v>
      </c>
      <c r="S25" s="17" t="s">
        <v>0</v>
      </c>
      <c r="T25" s="9" t="s">
        <v>15</v>
      </c>
      <c r="U25" s="19">
        <v>2018</v>
      </c>
      <c r="V25" s="17" t="s">
        <v>0</v>
      </c>
      <c r="W25" s="9" t="s">
        <v>15</v>
      </c>
    </row>
    <row r="26" spans="1:24" ht="15.75" thickBot="1" x14ac:dyDescent="0.3">
      <c r="A26" s="66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4"/>
      <c r="O26" s="62"/>
      <c r="P26" s="64"/>
      <c r="Q26" s="62"/>
      <c r="R26" s="20"/>
      <c r="S26" s="18"/>
      <c r="T26" s="10" t="s">
        <v>19</v>
      </c>
      <c r="U26" s="20"/>
      <c r="V26" s="18"/>
      <c r="W26" s="10" t="s">
        <v>27</v>
      </c>
    </row>
    <row r="27" spans="1:24" x14ac:dyDescent="0.25">
      <c r="A27" s="5" t="s">
        <v>4</v>
      </c>
      <c r="B27" s="11">
        <v>482.78794869000006</v>
      </c>
      <c r="C27" s="6">
        <v>31.264899546465202</v>
      </c>
      <c r="D27" s="11">
        <v>479.10310558999998</v>
      </c>
      <c r="E27" s="6">
        <v>32.724698700626789</v>
      </c>
      <c r="F27" s="11">
        <v>461.27278579999995</v>
      </c>
      <c r="G27" s="6">
        <v>36.409267315018681</v>
      </c>
      <c r="H27" s="11">
        <v>449.92539282999996</v>
      </c>
      <c r="I27" s="6">
        <v>37.365200891914604</v>
      </c>
      <c r="J27" s="11">
        <v>432.86072965999995</v>
      </c>
      <c r="K27" s="6">
        <v>37.151804590447306</v>
      </c>
      <c r="L27" s="11">
        <v>432.43250239999998</v>
      </c>
      <c r="M27" s="6">
        <v>36.864748938558222</v>
      </c>
      <c r="N27" s="11">
        <v>445.46165431000003</v>
      </c>
      <c r="O27" s="6">
        <v>36.697555296181754</v>
      </c>
      <c r="P27" s="11">
        <v>466.11172642000002</v>
      </c>
      <c r="Q27" s="6">
        <v>37.852459422181951</v>
      </c>
      <c r="R27" s="11">
        <v>468.89716939000004</v>
      </c>
      <c r="S27" s="6">
        <v>38.140587237379123</v>
      </c>
      <c r="T27" s="6">
        <v>0.59759126666771223</v>
      </c>
      <c r="U27" s="15">
        <v>472.71300000000002</v>
      </c>
      <c r="V27" s="15">
        <v>37.416622275061208</v>
      </c>
      <c r="W27" s="15">
        <v>0.81378836536038079</v>
      </c>
    </row>
    <row r="28" spans="1:24" x14ac:dyDescent="0.25">
      <c r="A28" s="5" t="s">
        <v>5</v>
      </c>
      <c r="B28" s="11">
        <v>455.85849519999999</v>
      </c>
      <c r="C28" s="6">
        <v>29.520973128064327</v>
      </c>
      <c r="D28" s="11">
        <v>450.45956075999999</v>
      </c>
      <c r="E28" s="6">
        <v>30.768227612581285</v>
      </c>
      <c r="F28" s="11">
        <v>440.93893728</v>
      </c>
      <c r="G28" s="6">
        <v>34.80427229016852</v>
      </c>
      <c r="H28" s="11">
        <v>425.55785155999996</v>
      </c>
      <c r="I28" s="6">
        <v>35.341536325954905</v>
      </c>
      <c r="J28" s="11">
        <v>401.96745062000008</v>
      </c>
      <c r="K28" s="6">
        <v>34.500279544611537</v>
      </c>
      <c r="L28" s="11">
        <v>405.00530226999996</v>
      </c>
      <c r="M28" s="6">
        <v>34.526587858462591</v>
      </c>
      <c r="N28" s="11">
        <v>379.85501168000002</v>
      </c>
      <c r="O28" s="6">
        <v>31.292817598970689</v>
      </c>
      <c r="P28" s="11">
        <v>384.31791392999997</v>
      </c>
      <c r="Q28" s="6">
        <v>31.210067066934744</v>
      </c>
      <c r="R28" s="11">
        <v>394.21017898000002</v>
      </c>
      <c r="S28" s="6">
        <v>32.065469153523502</v>
      </c>
      <c r="T28" s="6">
        <v>2.5739796901067264</v>
      </c>
      <c r="U28" s="15">
        <v>408.86200000000002</v>
      </c>
      <c r="V28" s="15">
        <v>32.362628099134312</v>
      </c>
      <c r="W28" s="15">
        <v>3.7167536003029937</v>
      </c>
    </row>
    <row r="29" spans="1:24" x14ac:dyDescent="0.25">
      <c r="A29" s="5" t="s">
        <v>6</v>
      </c>
      <c r="B29" s="11">
        <v>46.662774029999994</v>
      </c>
      <c r="C29" s="6">
        <v>3.0218379447249308</v>
      </c>
      <c r="D29" s="11">
        <v>32.33973383</v>
      </c>
      <c r="E29" s="6">
        <v>2.2089358914548156</v>
      </c>
      <c r="F29" s="11">
        <v>33.42468753</v>
      </c>
      <c r="G29" s="6">
        <v>2.6382835074263378</v>
      </c>
      <c r="H29" s="11">
        <v>34.928543750000003</v>
      </c>
      <c r="I29" s="6">
        <v>2.900729931848729</v>
      </c>
      <c r="J29" s="11">
        <v>40.878635760000002</v>
      </c>
      <c r="K29" s="6">
        <v>3.5085536377312398</v>
      </c>
      <c r="L29" s="11">
        <v>35.679029150000005</v>
      </c>
      <c r="M29" s="6">
        <v>3.0416271780829272</v>
      </c>
      <c r="N29" s="11">
        <v>26.92154227</v>
      </c>
      <c r="O29" s="6">
        <v>2.217822289647168</v>
      </c>
      <c r="P29" s="11">
        <v>26.9630987</v>
      </c>
      <c r="Q29" s="6">
        <v>2.1896458329357404</v>
      </c>
      <c r="R29" s="11">
        <v>13.388002980000003</v>
      </c>
      <c r="S29" s="6">
        <v>1.088994195160675</v>
      </c>
      <c r="T29" s="6">
        <v>-50.346942208092713</v>
      </c>
      <c r="U29" s="15">
        <v>12.759</v>
      </c>
      <c r="V29" s="15">
        <v>1.0099123222917625</v>
      </c>
      <c r="W29" s="15">
        <v>-4.6982584403338876</v>
      </c>
    </row>
    <row r="30" spans="1:24" x14ac:dyDescent="0.25">
      <c r="A30" s="5" t="s">
        <v>7</v>
      </c>
      <c r="B30" s="11">
        <v>93.404133310000006</v>
      </c>
      <c r="C30" s="6">
        <v>6.0487649973154385</v>
      </c>
      <c r="D30" s="11">
        <v>90.695781429999982</v>
      </c>
      <c r="E30" s="6">
        <v>6.1948922603197607</v>
      </c>
      <c r="F30" s="11">
        <v>87.62680954999999</v>
      </c>
      <c r="G30" s="6">
        <v>6.9165752480604761</v>
      </c>
      <c r="H30" s="11">
        <v>75.016209580000009</v>
      </c>
      <c r="I30" s="6">
        <v>6.2299123049624239</v>
      </c>
      <c r="J30" s="11">
        <v>70.962544560000012</v>
      </c>
      <c r="K30" s="6">
        <v>6.0906116172858606</v>
      </c>
      <c r="L30" s="11">
        <v>75.54298270000001</v>
      </c>
      <c r="M30" s="6">
        <v>6.4400179816487073</v>
      </c>
      <c r="N30" s="11">
        <v>98.882770899999997</v>
      </c>
      <c r="O30" s="6">
        <v>8.146056833024609</v>
      </c>
      <c r="P30" s="11">
        <v>106.79214494</v>
      </c>
      <c r="Q30" s="6">
        <v>8.6724815185333508</v>
      </c>
      <c r="R30" s="11">
        <v>110.25108166</v>
      </c>
      <c r="S30" s="6">
        <v>8.9679385429839158</v>
      </c>
      <c r="T30" s="6">
        <v>3.2389430158401282</v>
      </c>
      <c r="U30" s="15">
        <v>107.345</v>
      </c>
      <c r="V30" s="15">
        <v>8.4966720147667729</v>
      </c>
      <c r="W30" s="15">
        <v>-2.6358758719138677</v>
      </c>
    </row>
    <row r="31" spans="1:24" x14ac:dyDescent="0.25">
      <c r="A31" s="5" t="s">
        <v>8</v>
      </c>
      <c r="B31" s="13">
        <v>0</v>
      </c>
      <c r="C31" s="5"/>
      <c r="D31" s="13">
        <v>0</v>
      </c>
      <c r="E31" s="5"/>
      <c r="F31" s="13">
        <v>0</v>
      </c>
      <c r="G31" s="5"/>
      <c r="H31" s="13">
        <v>0</v>
      </c>
      <c r="I31" s="5"/>
      <c r="J31" s="11">
        <v>4.8917119099999997</v>
      </c>
      <c r="K31" s="6">
        <v>0.41984849292249787</v>
      </c>
      <c r="L31" s="11">
        <v>4.9187717699999993</v>
      </c>
      <c r="M31" s="5">
        <v>0.41932390692360144</v>
      </c>
      <c r="N31" s="11">
        <v>4.9559987400000001</v>
      </c>
      <c r="O31" s="5">
        <v>0.40827989580982055</v>
      </c>
      <c r="P31" s="11">
        <v>6.6687320899999998</v>
      </c>
      <c r="Q31" s="5">
        <v>0.54156095314940011</v>
      </c>
      <c r="R31" s="11">
        <v>5.5969787300000009</v>
      </c>
      <c r="S31" s="5">
        <v>0.455264116426703</v>
      </c>
      <c r="T31" s="6">
        <v>-16.071321287702219</v>
      </c>
      <c r="U31" s="15">
        <v>5.2069999999999999</v>
      </c>
      <c r="V31" s="15">
        <v>0.4121493425952823</v>
      </c>
      <c r="W31" s="15">
        <v>-6.9676650352394915</v>
      </c>
    </row>
    <row r="32" spans="1:24" x14ac:dyDescent="0.25">
      <c r="A32" s="7" t="s">
        <v>9</v>
      </c>
      <c r="B32" s="12">
        <v>1078.7133512299999</v>
      </c>
      <c r="C32" s="8">
        <v>69.856475616569895</v>
      </c>
      <c r="D32" s="12">
        <v>1052.59818161</v>
      </c>
      <c r="E32" s="8">
        <v>71.896754464982664</v>
      </c>
      <c r="F32" s="12">
        <v>1023.2632201599999</v>
      </c>
      <c r="G32" s="8">
        <v>80.768398360674013</v>
      </c>
      <c r="H32" s="12">
        <v>985.42799771999989</v>
      </c>
      <c r="I32" s="8">
        <v>81.837379454680658</v>
      </c>
      <c r="J32" s="12">
        <v>951.56107250999992</v>
      </c>
      <c r="K32" s="8">
        <v>81.671097882998438</v>
      </c>
      <c r="L32" s="12">
        <v>953.57858828999997</v>
      </c>
      <c r="M32" s="8">
        <v>81.292305863676049</v>
      </c>
      <c r="N32" s="12">
        <v>956.07697789999997</v>
      </c>
      <c r="O32" s="8">
        <v>78.762531913634035</v>
      </c>
      <c r="P32" s="12">
        <v>990.85361607999994</v>
      </c>
      <c r="Q32" s="8">
        <v>80.466214793735176</v>
      </c>
      <c r="R32" s="12">
        <v>992.34341173999996</v>
      </c>
      <c r="S32" s="8">
        <v>80.718253245473917</v>
      </c>
      <c r="T32" s="8">
        <v>0.15035476843632403</v>
      </c>
      <c r="U32" s="16">
        <f>SUM(U27:U31)</f>
        <v>1006.8860000000001</v>
      </c>
      <c r="V32" s="16">
        <v>79.697984053849339</v>
      </c>
      <c r="W32" s="16">
        <v>1.4654793983567345</v>
      </c>
    </row>
    <row r="33" spans="1:23" x14ac:dyDescent="0.25">
      <c r="A33" s="5" t="s">
        <v>10</v>
      </c>
      <c r="B33" s="11">
        <v>327.53680702999998</v>
      </c>
      <c r="C33" s="6">
        <v>21.210979680311592</v>
      </c>
      <c r="D33" s="11">
        <v>287.79306586000001</v>
      </c>
      <c r="E33" s="6">
        <v>19.657441704119726</v>
      </c>
      <c r="F33" s="11">
        <v>144.04654449999998</v>
      </c>
      <c r="G33" s="6">
        <v>11.369908015295781</v>
      </c>
      <c r="H33" s="11">
        <v>105.50746927000002</v>
      </c>
      <c r="I33" s="6">
        <v>8.7621366735364976</v>
      </c>
      <c r="J33" s="11">
        <v>102.16107883000001</v>
      </c>
      <c r="K33" s="6">
        <v>8.7683362739389139</v>
      </c>
      <c r="L33" s="11">
        <v>109.87599144000001</v>
      </c>
      <c r="M33" s="6">
        <v>9.3668972991859309</v>
      </c>
      <c r="N33" s="11">
        <v>153.65546365</v>
      </c>
      <c r="O33" s="6">
        <v>12.658283421926711</v>
      </c>
      <c r="P33" s="11">
        <v>130.51835398</v>
      </c>
      <c r="Q33" s="6">
        <v>10.599262833019225</v>
      </c>
      <c r="R33" s="11">
        <v>132.82864293999998</v>
      </c>
      <c r="S33" s="6">
        <v>10.804421042392832</v>
      </c>
      <c r="T33" s="6">
        <v>1.7700874164824336</v>
      </c>
      <c r="U33" s="15">
        <v>151.37</v>
      </c>
      <c r="V33" s="15">
        <v>11.981380063116552</v>
      </c>
      <c r="W33" s="15">
        <v>13.958854543425048</v>
      </c>
    </row>
    <row r="34" spans="1:23" x14ac:dyDescent="0.25">
      <c r="A34" s="5" t="s">
        <v>1</v>
      </c>
      <c r="B34" s="11">
        <v>60.019945329999992</v>
      </c>
      <c r="C34" s="6">
        <v>3.8868359631149407</v>
      </c>
      <c r="D34" s="11">
        <v>35.933870950000006</v>
      </c>
      <c r="E34" s="6">
        <v>2.4544301346947899</v>
      </c>
      <c r="F34" s="11">
        <v>23.368166679999998</v>
      </c>
      <c r="G34" s="6">
        <v>1.8445003770132078</v>
      </c>
      <c r="H34" s="11">
        <v>23.102805019999998</v>
      </c>
      <c r="I34" s="6">
        <v>1.9186313208714598</v>
      </c>
      <c r="J34" s="11">
        <v>19.459232</v>
      </c>
      <c r="K34" s="6">
        <v>1.6701574783927218</v>
      </c>
      <c r="L34" s="11">
        <v>19.167938660000001</v>
      </c>
      <c r="M34" s="6">
        <v>1.6340613678408464</v>
      </c>
      <c r="N34" s="11">
        <v>24.312946399999998</v>
      </c>
      <c r="O34" s="6">
        <v>2.0029236777049202</v>
      </c>
      <c r="P34" s="11">
        <v>29.370438030000003</v>
      </c>
      <c r="Q34" s="6">
        <v>2.3851434124627113</v>
      </c>
      <c r="R34" s="11">
        <v>24.761568749999999</v>
      </c>
      <c r="S34" s="6">
        <v>2.0141319562077036</v>
      </c>
      <c r="T34" s="6">
        <v>-15.692204778465824</v>
      </c>
      <c r="U34" s="15">
        <v>18.311</v>
      </c>
      <c r="V34" s="15">
        <v>1.4493694281279459</v>
      </c>
      <c r="W34" s="15">
        <v>-26.050727298931733</v>
      </c>
    </row>
    <row r="35" spans="1:23" x14ac:dyDescent="0.25">
      <c r="A35" s="7" t="s">
        <v>11</v>
      </c>
      <c r="B35" s="12">
        <v>387.5567523599999</v>
      </c>
      <c r="C35" s="8">
        <v>25.097815643426529</v>
      </c>
      <c r="D35" s="12">
        <v>323.72693681000004</v>
      </c>
      <c r="E35" s="8">
        <v>22.111871838814519</v>
      </c>
      <c r="F35" s="12">
        <v>167.41471117999998</v>
      </c>
      <c r="G35" s="8">
        <v>13.214408392308988</v>
      </c>
      <c r="H35" s="12">
        <v>128.61027429000001</v>
      </c>
      <c r="I35" s="8">
        <v>10.680767994407956</v>
      </c>
      <c r="J35" s="12">
        <v>121.62031083000002</v>
      </c>
      <c r="K35" s="8">
        <v>10.438493752331636</v>
      </c>
      <c r="L35" s="12">
        <v>129.04393010000001</v>
      </c>
      <c r="M35" s="8">
        <v>11.000958667026776</v>
      </c>
      <c r="N35" s="12">
        <v>177.96841004999999</v>
      </c>
      <c r="O35" s="8">
        <v>14.661207099631628</v>
      </c>
      <c r="P35" s="12">
        <v>159.88879201</v>
      </c>
      <c r="Q35" s="8">
        <v>12.984406245481933</v>
      </c>
      <c r="R35" s="12">
        <v>157.59021168999999</v>
      </c>
      <c r="S35" s="8">
        <v>12.818552998600536</v>
      </c>
      <c r="T35" s="8">
        <v>-1.4376119120696416</v>
      </c>
      <c r="U35" s="16">
        <f>U33+U34</f>
        <v>169.68100000000001</v>
      </c>
      <c r="V35" s="16">
        <v>13.4307494912445</v>
      </c>
      <c r="W35" s="16">
        <v>7.6722965089888646</v>
      </c>
    </row>
    <row r="36" spans="1:23" x14ac:dyDescent="0.25">
      <c r="A36" s="7" t="s">
        <v>12</v>
      </c>
      <c r="B36" s="12">
        <v>1466.27010359</v>
      </c>
      <c r="C36" s="8">
        <v>94.954291259996424</v>
      </c>
      <c r="D36" s="12">
        <v>1376.3251184200001</v>
      </c>
      <c r="E36" s="8">
        <v>94.008626303797186</v>
      </c>
      <c r="F36" s="12">
        <v>1190.67793134</v>
      </c>
      <c r="G36" s="8">
        <v>93.982806752982995</v>
      </c>
      <c r="H36" s="12">
        <v>1114.0382720099999</v>
      </c>
      <c r="I36" s="8">
        <v>92.518147449088616</v>
      </c>
      <c r="J36" s="12">
        <v>1073.1813833399999</v>
      </c>
      <c r="K36" s="8">
        <v>92.109591635330062</v>
      </c>
      <c r="L36" s="12">
        <v>1082.6225183900001</v>
      </c>
      <c r="M36" s="8">
        <v>92.293264530702828</v>
      </c>
      <c r="N36" s="12">
        <v>1134.0453879499998</v>
      </c>
      <c r="O36" s="8">
        <v>93.42373901326566</v>
      </c>
      <c r="P36" s="12">
        <v>1150.74240809</v>
      </c>
      <c r="Q36" s="8">
        <v>93.450621039217125</v>
      </c>
      <c r="R36" s="12">
        <v>1149.9336234299999</v>
      </c>
      <c r="S36" s="8">
        <v>93.536806244074441</v>
      </c>
      <c r="T36" s="8">
        <v>-7.0283727645229277E-2</v>
      </c>
      <c r="U36" s="16">
        <f>U32+U35</f>
        <v>1176.567</v>
      </c>
      <c r="V36" s="16">
        <v>93.128733545093823</v>
      </c>
      <c r="W36" s="16">
        <v>2.3160794699226699</v>
      </c>
    </row>
    <row r="37" spans="1:23" x14ac:dyDescent="0.25">
      <c r="A37" s="5" t="s">
        <v>2</v>
      </c>
      <c r="B37" s="11">
        <v>13.627295300000002</v>
      </c>
      <c r="C37" s="6">
        <v>0.88249099796417985</v>
      </c>
      <c r="D37" s="11">
        <v>16.549870300000002</v>
      </c>
      <c r="E37" s="6">
        <v>1.1304237288025967</v>
      </c>
      <c r="F37" s="11">
        <v>3.1748202999999999</v>
      </c>
      <c r="G37" s="6">
        <v>0.25059549259853131</v>
      </c>
      <c r="H37" s="11">
        <v>5.7945238000000003</v>
      </c>
      <c r="I37" s="6">
        <v>0.48122099643704258</v>
      </c>
      <c r="J37" s="11">
        <v>4.9178337999999995</v>
      </c>
      <c r="K37" s="6">
        <v>0.42209049661171083</v>
      </c>
      <c r="L37" s="11">
        <v>4.2814007999999992</v>
      </c>
      <c r="M37" s="6">
        <v>0.36498821138876153</v>
      </c>
      <c r="N37" s="11">
        <v>3.6342607999999998</v>
      </c>
      <c r="O37" s="6">
        <v>0.29939386561864118</v>
      </c>
      <c r="P37" s="11">
        <v>3.1674627999999996</v>
      </c>
      <c r="Q37" s="6">
        <v>0.2572264337332627</v>
      </c>
      <c r="R37" s="11">
        <v>3.7080257999999997</v>
      </c>
      <c r="S37" s="6">
        <v>0.30161470517584371</v>
      </c>
      <c r="T37" s="6">
        <v>17.066119924123505</v>
      </c>
      <c r="U37" s="15">
        <v>12.538</v>
      </c>
      <c r="V37" s="15">
        <v>0.99241952323019966</v>
      </c>
      <c r="W37" s="15">
        <v>238.13141213850241</v>
      </c>
    </row>
    <row r="38" spans="1:23" x14ac:dyDescent="0.25">
      <c r="A38" s="5" t="s">
        <v>3</v>
      </c>
      <c r="B38" s="11">
        <v>64.287791829999989</v>
      </c>
      <c r="C38" s="6">
        <v>4.163217742039401</v>
      </c>
      <c r="D38" s="11">
        <v>71.16631529</v>
      </c>
      <c r="E38" s="6">
        <v>4.8609499674002299</v>
      </c>
      <c r="F38" s="11">
        <v>73.057625349999995</v>
      </c>
      <c r="G38" s="6">
        <v>5.7665977544184779</v>
      </c>
      <c r="H38" s="11">
        <v>84.296667140000011</v>
      </c>
      <c r="I38" s="6">
        <v>7.0006315544743307</v>
      </c>
      <c r="J38" s="11">
        <v>87.014387519999985</v>
      </c>
      <c r="K38" s="6">
        <v>7.4683178680582207</v>
      </c>
      <c r="L38" s="11">
        <v>86.120487190000006</v>
      </c>
      <c r="M38" s="6">
        <v>7.3417472579084055</v>
      </c>
      <c r="N38" s="11">
        <v>76.193184779999982</v>
      </c>
      <c r="O38" s="6">
        <v>6.2768671211156928</v>
      </c>
      <c r="P38" s="11">
        <v>77.480991250000002</v>
      </c>
      <c r="Q38" s="6">
        <v>6.2921525270496108</v>
      </c>
      <c r="R38" s="11">
        <v>75.749934260000003</v>
      </c>
      <c r="S38" s="6">
        <v>6.1615790507497135</v>
      </c>
      <c r="T38" s="6">
        <v>-2.2341699068027849</v>
      </c>
      <c r="U38" s="15">
        <v>74.272000000000006</v>
      </c>
      <c r="V38" s="15">
        <v>5.8788469316759775</v>
      </c>
      <c r="W38" s="15">
        <v>-1.9510700232784615</v>
      </c>
    </row>
    <row r="39" spans="1:23" x14ac:dyDescent="0.25">
      <c r="A39" s="7" t="s">
        <v>13</v>
      </c>
      <c r="B39" s="12">
        <v>77.915087130000003</v>
      </c>
      <c r="C39" s="8">
        <v>5.0457087400035805</v>
      </c>
      <c r="D39" s="12">
        <v>87.716185590000009</v>
      </c>
      <c r="E39" s="8">
        <v>5.9913736962028272</v>
      </c>
      <c r="F39" s="12">
        <v>76.232445650000003</v>
      </c>
      <c r="G39" s="8">
        <v>6.0171932470170102</v>
      </c>
      <c r="H39" s="12">
        <v>90.091190940000004</v>
      </c>
      <c r="I39" s="8">
        <v>7.4818525509113734</v>
      </c>
      <c r="J39" s="12">
        <v>91.932221319999982</v>
      </c>
      <c r="K39" s="8">
        <v>7.8904083646699306</v>
      </c>
      <c r="L39" s="12">
        <v>90.401887990000006</v>
      </c>
      <c r="M39" s="8">
        <v>7.7067354692971675</v>
      </c>
      <c r="N39" s="12">
        <v>79.827445579999988</v>
      </c>
      <c r="O39" s="8">
        <v>6.5762609867343338</v>
      </c>
      <c r="P39" s="12">
        <v>80.648454049999998</v>
      </c>
      <c r="Q39" s="8">
        <v>6.5493789607828727</v>
      </c>
      <c r="R39" s="12">
        <v>79.457960060000019</v>
      </c>
      <c r="S39" s="8">
        <v>6.463193755925559</v>
      </c>
      <c r="T39" s="8">
        <v>-1.4761522759777923</v>
      </c>
      <c r="U39" s="16">
        <f>U37+U38</f>
        <v>86.81</v>
      </c>
      <c r="V39" s="16">
        <v>6.8712664549061762</v>
      </c>
      <c r="W39" s="16">
        <v>9.2527418706046944</v>
      </c>
    </row>
    <row r="40" spans="1:23" x14ac:dyDescent="0.25">
      <c r="A40" s="7" t="s">
        <v>14</v>
      </c>
      <c r="B40" s="12">
        <v>1544.1851907199998</v>
      </c>
      <c r="C40" s="8">
        <v>100</v>
      </c>
      <c r="D40" s="12">
        <v>1464.04130401</v>
      </c>
      <c r="E40" s="8">
        <v>100</v>
      </c>
      <c r="F40" s="12">
        <v>1266.9103769899998</v>
      </c>
      <c r="G40" s="8">
        <v>100</v>
      </c>
      <c r="H40" s="12">
        <v>1204.1294629500001</v>
      </c>
      <c r="I40" s="8">
        <v>100</v>
      </c>
      <c r="J40" s="12">
        <v>1165.11360466</v>
      </c>
      <c r="K40" s="8">
        <v>100</v>
      </c>
      <c r="L40" s="12">
        <v>1173.0244063800001</v>
      </c>
      <c r="M40" s="8">
        <v>100</v>
      </c>
      <c r="N40" s="12">
        <v>1213.87283353</v>
      </c>
      <c r="O40" s="8">
        <v>100</v>
      </c>
      <c r="P40" s="12">
        <v>1231.3908621400001</v>
      </c>
      <c r="Q40" s="8">
        <v>100</v>
      </c>
      <c r="R40" s="12">
        <v>1229.3915834899999</v>
      </c>
      <c r="S40" s="8">
        <v>100</v>
      </c>
      <c r="T40" s="8">
        <v>-0.16235938656599153</v>
      </c>
      <c r="U40" s="16">
        <f>U36+U39</f>
        <v>1263.377</v>
      </c>
      <c r="V40" s="16">
        <v>100</v>
      </c>
      <c r="W40" s="16">
        <v>2.7644094010731806</v>
      </c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23" x14ac:dyDescent="0.25">
      <c r="A42" s="2"/>
      <c r="B42" s="65" t="s">
        <v>23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14"/>
      <c r="T42" s="14"/>
      <c r="U42" s="14"/>
      <c r="V42" s="14"/>
      <c r="W42" s="14"/>
    </row>
    <row r="43" spans="1:23" x14ac:dyDescent="0.25">
      <c r="A43" s="66"/>
      <c r="B43" s="61">
        <v>2009</v>
      </c>
      <c r="C43" s="61" t="s">
        <v>0</v>
      </c>
      <c r="D43" s="61">
        <v>2010</v>
      </c>
      <c r="E43" s="61" t="s">
        <v>0</v>
      </c>
      <c r="F43" s="61">
        <v>2011</v>
      </c>
      <c r="G43" s="61" t="s">
        <v>0</v>
      </c>
      <c r="H43" s="61">
        <v>2012</v>
      </c>
      <c r="I43" s="61" t="s">
        <v>0</v>
      </c>
      <c r="J43" s="61">
        <v>2013</v>
      </c>
      <c r="K43" s="61" t="s">
        <v>0</v>
      </c>
      <c r="L43" s="61">
        <v>2014</v>
      </c>
      <c r="M43" s="61" t="s">
        <v>0</v>
      </c>
      <c r="N43" s="63">
        <v>2015</v>
      </c>
      <c r="O43" s="61" t="s">
        <v>0</v>
      </c>
      <c r="P43" s="63">
        <v>2016</v>
      </c>
      <c r="Q43" s="61" t="s">
        <v>0</v>
      </c>
      <c r="R43" s="19">
        <v>2017</v>
      </c>
      <c r="S43" s="17" t="s">
        <v>0</v>
      </c>
      <c r="T43" s="9" t="s">
        <v>15</v>
      </c>
      <c r="U43" s="19">
        <v>2018</v>
      </c>
      <c r="V43" s="17" t="s">
        <v>0</v>
      </c>
      <c r="W43" s="9" t="s">
        <v>15</v>
      </c>
    </row>
    <row r="44" spans="1:23" ht="15.75" thickBot="1" x14ac:dyDescent="0.3">
      <c r="A44" s="66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4"/>
      <c r="O44" s="62"/>
      <c r="P44" s="64"/>
      <c r="Q44" s="62"/>
      <c r="R44" s="20"/>
      <c r="S44" s="18"/>
      <c r="T44" s="10" t="s">
        <v>19</v>
      </c>
      <c r="U44" s="20"/>
      <c r="V44" s="18"/>
      <c r="W44" s="10" t="s">
        <v>27</v>
      </c>
    </row>
    <row r="45" spans="1:23" x14ac:dyDescent="0.25">
      <c r="A45" s="5" t="s">
        <v>4</v>
      </c>
      <c r="B45" s="11">
        <v>355.16314427999993</v>
      </c>
      <c r="C45" s="6">
        <v>22.918806294154738</v>
      </c>
      <c r="D45" s="11">
        <v>358.81590021999989</v>
      </c>
      <c r="E45" s="6">
        <v>24.078778444471428</v>
      </c>
      <c r="F45" s="11">
        <v>367.48067601000008</v>
      </c>
      <c r="G45" s="6">
        <v>27.676156618461938</v>
      </c>
      <c r="H45" s="11">
        <v>336.14741959999998</v>
      </c>
      <c r="I45" s="6">
        <v>29.02176273313146</v>
      </c>
      <c r="J45" s="11">
        <v>317.31947166999998</v>
      </c>
      <c r="K45" s="6">
        <v>30.389145646269739</v>
      </c>
      <c r="L45" s="11">
        <v>319.81463309000014</v>
      </c>
      <c r="M45" s="6">
        <v>30.257483758277072</v>
      </c>
      <c r="N45" s="11">
        <v>326.02672981000006</v>
      </c>
      <c r="O45" s="6">
        <v>31.164535945900703</v>
      </c>
      <c r="P45" s="11">
        <v>337.60218507999991</v>
      </c>
      <c r="Q45" s="6">
        <v>31.365838684265857</v>
      </c>
      <c r="R45" s="11">
        <v>342.0244252199999</v>
      </c>
      <c r="S45" s="6">
        <v>30.563259017272237</v>
      </c>
      <c r="T45" s="6">
        <v>1.3098967765721441</v>
      </c>
      <c r="U45" s="15">
        <v>352.53</v>
      </c>
      <c r="V45" s="15">
        <v>30.754212314247283</v>
      </c>
      <c r="W45" s="15">
        <v>3.0715861223193741</v>
      </c>
    </row>
    <row r="46" spans="1:23" x14ac:dyDescent="0.25">
      <c r="A46" s="5" t="s">
        <v>5</v>
      </c>
      <c r="B46" s="11">
        <v>424.09540506999986</v>
      </c>
      <c r="C46" s="6">
        <v>27.36703004120734</v>
      </c>
      <c r="D46" s="11">
        <v>429.00865991999996</v>
      </c>
      <c r="E46" s="6">
        <v>28.789149161560729</v>
      </c>
      <c r="F46" s="11">
        <v>424.70717861999998</v>
      </c>
      <c r="G46" s="6">
        <v>31.986069363147536</v>
      </c>
      <c r="H46" s="11">
        <v>423.13568539999994</v>
      </c>
      <c r="I46" s="6">
        <v>36.532017649317567</v>
      </c>
      <c r="J46" s="11">
        <v>412.85816051999996</v>
      </c>
      <c r="K46" s="6">
        <v>39.53872324715411</v>
      </c>
      <c r="L46" s="11">
        <v>416.94384091999984</v>
      </c>
      <c r="M46" s="6">
        <v>39.446823845612897</v>
      </c>
      <c r="N46" s="11">
        <v>423.93138780999999</v>
      </c>
      <c r="O46" s="6">
        <v>40.52313435067029</v>
      </c>
      <c r="P46" s="11">
        <v>436.19812587000007</v>
      </c>
      <c r="Q46" s="6">
        <v>40.526159649042036</v>
      </c>
      <c r="R46" s="11">
        <v>437.50572840999996</v>
      </c>
      <c r="S46" s="6">
        <v>39.095456093038365</v>
      </c>
      <c r="T46" s="6">
        <v>0.29977261763604995</v>
      </c>
      <c r="U46" s="15">
        <v>451.78699999999998</v>
      </c>
      <c r="V46" s="15">
        <v>39.413250840543604</v>
      </c>
      <c r="W46" s="15">
        <v>3.2642479086848937</v>
      </c>
    </row>
    <row r="47" spans="1:23" x14ac:dyDescent="0.25">
      <c r="A47" s="5" t="s">
        <v>6</v>
      </c>
      <c r="B47" s="11">
        <v>13.456404250000007</v>
      </c>
      <c r="C47" s="6">
        <v>0.86834663840697857</v>
      </c>
      <c r="D47" s="11">
        <v>10.997138750000001</v>
      </c>
      <c r="E47" s="6">
        <v>0.73797640328092151</v>
      </c>
      <c r="F47" s="11">
        <v>12.003682889999997</v>
      </c>
      <c r="G47" s="6">
        <v>0.90403612856353643</v>
      </c>
      <c r="H47" s="11">
        <v>14.03370994999999</v>
      </c>
      <c r="I47" s="6">
        <v>1.211620190091401</v>
      </c>
      <c r="J47" s="11">
        <v>16.069869290000003</v>
      </c>
      <c r="K47" s="6">
        <v>1.5389840270444923</v>
      </c>
      <c r="L47" s="11">
        <v>14.916557169999992</v>
      </c>
      <c r="M47" s="6">
        <v>1.4112471400696471</v>
      </c>
      <c r="N47" s="11">
        <v>11.188917439999997</v>
      </c>
      <c r="O47" s="6">
        <v>1.0695362921862481</v>
      </c>
      <c r="P47" s="11">
        <v>7.4503097600000077</v>
      </c>
      <c r="Q47" s="6">
        <v>0.69219105920359036</v>
      </c>
      <c r="R47" s="11">
        <v>6.2795242899999977</v>
      </c>
      <c r="S47" s="6">
        <v>0.56113748968972699</v>
      </c>
      <c r="T47" s="6">
        <v>-15.714587818695044</v>
      </c>
      <c r="U47" s="15">
        <v>5.0060000000000002</v>
      </c>
      <c r="V47" s="15">
        <v>0.43671627051633022</v>
      </c>
      <c r="W47" s="15">
        <v>-20.28058545817008</v>
      </c>
    </row>
    <row r="48" spans="1:23" x14ac:dyDescent="0.25">
      <c r="A48" s="5" t="s">
        <v>7</v>
      </c>
      <c r="B48" s="11">
        <v>68.13764390999998</v>
      </c>
      <c r="C48" s="6">
        <v>4.3969468320796175</v>
      </c>
      <c r="D48" s="11">
        <v>62.053767020000016</v>
      </c>
      <c r="E48" s="6">
        <v>4.1641936904225991</v>
      </c>
      <c r="F48" s="11">
        <v>60.46412819999999</v>
      </c>
      <c r="G48" s="6">
        <v>4.5537487849195726</v>
      </c>
      <c r="H48" s="11">
        <v>58.006886039999998</v>
      </c>
      <c r="I48" s="6">
        <v>5.008106519288229</v>
      </c>
      <c r="J48" s="11">
        <v>58.624609669999991</v>
      </c>
      <c r="K48" s="6">
        <v>5.6143790746320414</v>
      </c>
      <c r="L48" s="11">
        <v>58.869708999999986</v>
      </c>
      <c r="M48" s="6">
        <v>5.569630278364186</v>
      </c>
      <c r="N48" s="11">
        <v>60.22396418000001</v>
      </c>
      <c r="O48" s="6">
        <v>5.7567423922143659</v>
      </c>
      <c r="P48" s="11">
        <v>63.869630200000017</v>
      </c>
      <c r="Q48" s="6">
        <v>5.9339797140299826</v>
      </c>
      <c r="R48" s="11">
        <v>63.836513080000017</v>
      </c>
      <c r="S48" s="6">
        <v>5.7044226673827616</v>
      </c>
      <c r="T48" s="6">
        <v>-5.185112219420019E-2</v>
      </c>
      <c r="U48" s="15">
        <v>63.414000000000001</v>
      </c>
      <c r="V48" s="15">
        <v>5.5321465398566856</v>
      </c>
      <c r="W48" s="15">
        <v>-0.66186741664682813</v>
      </c>
    </row>
    <row r="49" spans="1:24" x14ac:dyDescent="0.25">
      <c r="A49" s="5" t="s">
        <v>8</v>
      </c>
      <c r="B49" s="13">
        <v>0</v>
      </c>
      <c r="C49" s="5"/>
      <c r="D49" s="13">
        <v>0</v>
      </c>
      <c r="E49" s="5"/>
      <c r="F49" s="13">
        <v>0</v>
      </c>
      <c r="G49" s="5"/>
      <c r="H49" s="13">
        <v>0</v>
      </c>
      <c r="I49" s="5"/>
      <c r="J49" s="11">
        <v>0</v>
      </c>
      <c r="K49" s="6">
        <v>0</v>
      </c>
      <c r="L49" s="11">
        <v>0.75079899000000117</v>
      </c>
      <c r="M49" s="5">
        <v>7.1032672977358463E-2</v>
      </c>
      <c r="N49" s="11">
        <v>2.1153006999999988</v>
      </c>
      <c r="O49" s="5">
        <v>0.20219926366146948</v>
      </c>
      <c r="P49" s="11">
        <v>2.050799570000001</v>
      </c>
      <c r="Q49" s="5">
        <v>0.19053504784377812</v>
      </c>
      <c r="R49" s="11">
        <v>2.3282610999999989</v>
      </c>
      <c r="S49" s="5">
        <v>0.20805311495916551</v>
      </c>
      <c r="T49" s="6">
        <v>13.529431840089433</v>
      </c>
      <c r="U49" s="15">
        <v>2.62</v>
      </c>
      <c r="V49" s="15">
        <v>0.22856504769332503</v>
      </c>
      <c r="W49" s="15">
        <v>12.530334334065941</v>
      </c>
    </row>
    <row r="50" spans="1:24" x14ac:dyDescent="0.25">
      <c r="A50" s="7" t="s">
        <v>9</v>
      </c>
      <c r="B50" s="12">
        <v>860.85259751000001</v>
      </c>
      <c r="C50" s="8">
        <v>55.551129805848689</v>
      </c>
      <c r="D50" s="12">
        <v>860.87546590999955</v>
      </c>
      <c r="E50" s="8">
        <v>57.770097699735658</v>
      </c>
      <c r="F50" s="12">
        <v>864.65566572</v>
      </c>
      <c r="G50" s="8">
        <v>65.120010895092577</v>
      </c>
      <c r="H50" s="12">
        <v>831.32370099000002</v>
      </c>
      <c r="I50" s="8">
        <v>71.773507091828677</v>
      </c>
      <c r="J50" s="12">
        <v>804.87211115000014</v>
      </c>
      <c r="K50" s="8">
        <v>77.081231995100396</v>
      </c>
      <c r="L50" s="12">
        <v>811.2955391700001</v>
      </c>
      <c r="M50" s="8">
        <v>76.75621769530116</v>
      </c>
      <c r="N50" s="12">
        <v>823.48629994000021</v>
      </c>
      <c r="O50" s="8">
        <v>78.716148244633075</v>
      </c>
      <c r="P50" s="12">
        <v>847.17105048000008</v>
      </c>
      <c r="Q50" s="8">
        <v>78.708704154385259</v>
      </c>
      <c r="R50" s="12">
        <v>851.97445210000001</v>
      </c>
      <c r="S50" s="8">
        <v>76.13232838234228</v>
      </c>
      <c r="T50" s="8">
        <v>0.56699312580126104</v>
      </c>
      <c r="U50" s="16">
        <v>875.35699999999997</v>
      </c>
      <c r="V50" s="16">
        <v>76.364891012857228</v>
      </c>
      <c r="W50" s="16">
        <v>2.7445128011016351</v>
      </c>
    </row>
    <row r="51" spans="1:24" x14ac:dyDescent="0.25">
      <c r="A51" s="5" t="s">
        <v>10</v>
      </c>
      <c r="B51" s="11">
        <v>618.74368865000019</v>
      </c>
      <c r="C51" s="6">
        <v>39.927754256844771</v>
      </c>
      <c r="D51" s="11">
        <v>571.50885312999992</v>
      </c>
      <c r="E51" s="6">
        <v>38.35179835992173</v>
      </c>
      <c r="F51" s="11">
        <v>403.61920977000005</v>
      </c>
      <c r="G51" s="6">
        <v>30.397866318038407</v>
      </c>
      <c r="H51" s="11">
        <v>269.36871241999995</v>
      </c>
      <c r="I51" s="6">
        <v>23.256328633683673</v>
      </c>
      <c r="J51" s="11">
        <v>183.52525243999995</v>
      </c>
      <c r="K51" s="6">
        <v>17.575901021187967</v>
      </c>
      <c r="L51" s="11">
        <v>186.38002571999996</v>
      </c>
      <c r="M51" s="6">
        <v>17.633310104053812</v>
      </c>
      <c r="N51" s="11">
        <v>169.72307125000003</v>
      </c>
      <c r="O51" s="6">
        <v>16.223641410941315</v>
      </c>
      <c r="P51" s="11">
        <v>181.94684114000003</v>
      </c>
      <c r="Q51" s="6">
        <v>16.904260459560263</v>
      </c>
      <c r="R51" s="11">
        <v>221.64524501000008</v>
      </c>
      <c r="S51" s="6">
        <v>19.806190826371655</v>
      </c>
      <c r="T51" s="6">
        <v>21.818682655476216</v>
      </c>
      <c r="U51" s="15">
        <v>231.13800000000001</v>
      </c>
      <c r="V51" s="15">
        <v>20.164148089213651</v>
      </c>
      <c r="W51" s="15">
        <v>4.2828597516592879</v>
      </c>
    </row>
    <row r="52" spans="1:24" x14ac:dyDescent="0.25">
      <c r="A52" s="5" t="s">
        <v>1</v>
      </c>
      <c r="B52" s="11">
        <v>29.46855648999998</v>
      </c>
      <c r="C52" s="6">
        <v>1.9016166199672266</v>
      </c>
      <c r="D52" s="11">
        <v>22.804713659999994</v>
      </c>
      <c r="E52" s="6">
        <v>1.5303381131440297</v>
      </c>
      <c r="F52" s="11">
        <v>22.136802070000002</v>
      </c>
      <c r="G52" s="6">
        <v>1.6671940624832757</v>
      </c>
      <c r="H52" s="11">
        <v>18.852919650000004</v>
      </c>
      <c r="I52" s="6">
        <v>1.6276934731796229</v>
      </c>
      <c r="J52" s="11">
        <v>13.850718900000004</v>
      </c>
      <c r="K52" s="6">
        <v>1.3264597717324225</v>
      </c>
      <c r="L52" s="11">
        <v>14.448713790000001</v>
      </c>
      <c r="M52" s="6">
        <v>1.3669847392689196</v>
      </c>
      <c r="N52" s="11">
        <v>11.71747699</v>
      </c>
      <c r="O52" s="6">
        <v>1.1200607173004826</v>
      </c>
      <c r="P52" s="11">
        <v>10.732655049999998</v>
      </c>
      <c r="Q52" s="6">
        <v>0.99714617330571953</v>
      </c>
      <c r="R52" s="11">
        <v>8.9964012500000088</v>
      </c>
      <c r="S52" s="6">
        <v>0.80391726833602684</v>
      </c>
      <c r="T52" s="6">
        <v>-16.177299949652159</v>
      </c>
      <c r="U52" s="15">
        <v>8.5039999999999996</v>
      </c>
      <c r="V52" s="15">
        <v>0.74187678075726571</v>
      </c>
      <c r="W52" s="15">
        <v>-5.4733135652437568</v>
      </c>
    </row>
    <row r="53" spans="1:24" x14ac:dyDescent="0.25">
      <c r="A53" s="7" t="s">
        <v>11</v>
      </c>
      <c r="B53" s="12">
        <v>648.21224514000028</v>
      </c>
      <c r="C53" s="8">
        <v>41.829370876812007</v>
      </c>
      <c r="D53" s="12">
        <v>594.31356678999987</v>
      </c>
      <c r="E53" s="8">
        <v>39.882136473065749</v>
      </c>
      <c r="F53" s="12">
        <v>425.75601184000004</v>
      </c>
      <c r="G53" s="8">
        <v>32.065060380521679</v>
      </c>
      <c r="H53" s="12">
        <v>288.22163206999994</v>
      </c>
      <c r="I53" s="8">
        <v>24.884022106863295</v>
      </c>
      <c r="J53" s="12">
        <v>197.37597133999992</v>
      </c>
      <c r="K53" s="8">
        <v>18.902360792920387</v>
      </c>
      <c r="L53" s="12">
        <v>200.82873950999999</v>
      </c>
      <c r="M53" s="8">
        <v>19.000294843322731</v>
      </c>
      <c r="N53" s="12">
        <v>181.44054824000006</v>
      </c>
      <c r="O53" s="8">
        <v>17.343702128241798</v>
      </c>
      <c r="P53" s="12">
        <v>192.67949619000007</v>
      </c>
      <c r="Q53" s="8">
        <v>17.901406632865982</v>
      </c>
      <c r="R53" s="12">
        <v>230.64164626000013</v>
      </c>
      <c r="S53" s="8">
        <v>20.610108094707684</v>
      </c>
      <c r="T53" s="8">
        <v>19.702226142716221</v>
      </c>
      <c r="U53" s="16">
        <v>239.642</v>
      </c>
      <c r="V53" s="16">
        <v>20.906024869970917</v>
      </c>
      <c r="W53" s="16">
        <v>3.9023107430710411</v>
      </c>
    </row>
    <row r="54" spans="1:24" x14ac:dyDescent="0.25">
      <c r="A54" s="7" t="s">
        <v>12</v>
      </c>
      <c r="B54" s="12">
        <v>1509.0648426499999</v>
      </c>
      <c r="C54" s="8">
        <v>97.380500682660681</v>
      </c>
      <c r="D54" s="12">
        <v>1455.1890326999994</v>
      </c>
      <c r="E54" s="8">
        <v>97.652234172801414</v>
      </c>
      <c r="F54" s="12">
        <v>1290.41167756</v>
      </c>
      <c r="G54" s="8">
        <v>97.185071275614249</v>
      </c>
      <c r="H54" s="12">
        <v>1119.5453330600001</v>
      </c>
      <c r="I54" s="8">
        <v>96.657529198691975</v>
      </c>
      <c r="J54" s="12">
        <v>1002.2480824900002</v>
      </c>
      <c r="K54" s="8">
        <v>95.9835927880208</v>
      </c>
      <c r="L54" s="12">
        <v>1012.12427868</v>
      </c>
      <c r="M54" s="8">
        <v>95.756512538623895</v>
      </c>
      <c r="N54" s="12">
        <v>1004.9268481800002</v>
      </c>
      <c r="O54" s="8">
        <v>96.059850372874877</v>
      </c>
      <c r="P54" s="12">
        <v>1039.8505466700001</v>
      </c>
      <c r="Q54" s="8">
        <v>96.61011078725123</v>
      </c>
      <c r="R54" s="12">
        <v>1082.6160983599998</v>
      </c>
      <c r="S54" s="8">
        <v>96.742436477049921</v>
      </c>
      <c r="T54" s="8">
        <v>4.1126632886765924</v>
      </c>
      <c r="U54" s="16">
        <v>1114.999</v>
      </c>
      <c r="V54" s="16">
        <v>97.270915882828149</v>
      </c>
      <c r="W54" s="16">
        <v>2.9911712645928219</v>
      </c>
    </row>
    <row r="55" spans="1:24" x14ac:dyDescent="0.25">
      <c r="A55" s="5" t="s">
        <v>2</v>
      </c>
      <c r="B55" s="11">
        <v>0.7285891499999998</v>
      </c>
      <c r="C55" s="6">
        <v>4.7016121649459022E-2</v>
      </c>
      <c r="D55" s="11">
        <v>1.0199975199999936</v>
      </c>
      <c r="E55" s="6">
        <v>6.8448177137444485E-2</v>
      </c>
      <c r="F55" s="11">
        <v>0.53454437999999982</v>
      </c>
      <c r="G55" s="6">
        <v>4.0258263756965673E-2</v>
      </c>
      <c r="H55" s="11">
        <v>0.90097419999999961</v>
      </c>
      <c r="I55" s="6">
        <v>7.7786881399201799E-2</v>
      </c>
      <c r="J55" s="11">
        <v>0.76059963000000064</v>
      </c>
      <c r="K55" s="6">
        <v>7.2841331837986079E-2</v>
      </c>
      <c r="L55" s="11">
        <v>1.266160600000001</v>
      </c>
      <c r="M55" s="6">
        <v>0.11979074697025886</v>
      </c>
      <c r="N55" s="11">
        <v>0.78992035000000027</v>
      </c>
      <c r="O55" s="6">
        <v>7.5507616066694636E-2</v>
      </c>
      <c r="P55" s="11">
        <v>0.62066663999999994</v>
      </c>
      <c r="Q55" s="6">
        <v>5.7664702917524471E-2</v>
      </c>
      <c r="R55" s="11">
        <v>0.66931812000000068</v>
      </c>
      <c r="S55" s="6">
        <v>5.9810181841122863E-2</v>
      </c>
      <c r="T55" s="6">
        <v>7.8385846547190985</v>
      </c>
      <c r="U55" s="15">
        <v>2.0830000000000002</v>
      </c>
      <c r="V55" s="15">
        <v>0.1817179367729756</v>
      </c>
      <c r="W55" s="15">
        <v>211.212252852201</v>
      </c>
    </row>
    <row r="56" spans="1:24" x14ac:dyDescent="0.25">
      <c r="A56" s="5" t="s">
        <v>3</v>
      </c>
      <c r="B56" s="11">
        <v>39.864694900000011</v>
      </c>
      <c r="C56" s="6">
        <v>2.572483195689875</v>
      </c>
      <c r="D56" s="11">
        <v>33.965818339999998</v>
      </c>
      <c r="E56" s="6">
        <v>2.2793176500611447</v>
      </c>
      <c r="F56" s="11">
        <v>36.841740369999997</v>
      </c>
      <c r="G56" s="6">
        <v>2.7746704606287516</v>
      </c>
      <c r="H56" s="11">
        <v>37.813522410000004</v>
      </c>
      <c r="I56" s="6">
        <v>3.2646839199088404</v>
      </c>
      <c r="J56" s="11">
        <v>41.178197510000011</v>
      </c>
      <c r="K56" s="6">
        <v>3.9435658801412252</v>
      </c>
      <c r="L56" s="11">
        <v>43.586524320000009</v>
      </c>
      <c r="M56" s="6">
        <v>4.1236967144058587</v>
      </c>
      <c r="N56" s="11">
        <v>40.429820580000012</v>
      </c>
      <c r="O56" s="6">
        <v>3.864642011058443</v>
      </c>
      <c r="P56" s="11">
        <v>35.865971479999992</v>
      </c>
      <c r="Q56" s="6">
        <v>3.332224509831244</v>
      </c>
      <c r="R56" s="11">
        <v>35.785115320000003</v>
      </c>
      <c r="S56" s="6">
        <v>3.1977533411089323</v>
      </c>
      <c r="T56" s="6">
        <v>-0.22543975992699414</v>
      </c>
      <c r="U56" s="15">
        <v>29.2</v>
      </c>
      <c r="V56" s="15">
        <v>2.5473661803988898</v>
      </c>
      <c r="W56" s="15">
        <v>-18.401827858074938</v>
      </c>
    </row>
    <row r="57" spans="1:24" x14ac:dyDescent="0.25">
      <c r="A57" s="7" t="s">
        <v>13</v>
      </c>
      <c r="B57" s="12">
        <v>40.593284050000001</v>
      </c>
      <c r="C57" s="8">
        <v>2.6194993173393333</v>
      </c>
      <c r="D57" s="12">
        <v>34.985815859999988</v>
      </c>
      <c r="E57" s="8">
        <v>2.3477658271985886</v>
      </c>
      <c r="F57" s="12">
        <v>37.376284749999989</v>
      </c>
      <c r="G57" s="8">
        <v>2.8149287243857164</v>
      </c>
      <c r="H57" s="12">
        <v>38.714496610000005</v>
      </c>
      <c r="I57" s="8">
        <v>3.3424708013080418</v>
      </c>
      <c r="J57" s="12">
        <v>41.938797140000013</v>
      </c>
      <c r="K57" s="8">
        <v>4.016407211979212</v>
      </c>
      <c r="L57" s="12">
        <v>44.852684920000016</v>
      </c>
      <c r="M57" s="8">
        <v>4.2434874613761187</v>
      </c>
      <c r="N57" s="12">
        <v>41.219740930000015</v>
      </c>
      <c r="O57" s="8">
        <v>3.9401496271251375</v>
      </c>
      <c r="P57" s="12">
        <v>36.486638120000002</v>
      </c>
      <c r="Q57" s="8">
        <v>3.3898892127487694</v>
      </c>
      <c r="R57" s="12">
        <v>36.454433439999988</v>
      </c>
      <c r="S57" s="8">
        <v>3.2575635229500541</v>
      </c>
      <c r="T57" s="8">
        <v>-8.8264311702557191E-2</v>
      </c>
      <c r="U57" s="16">
        <v>31.283000000000001</v>
      </c>
      <c r="V57" s="16">
        <v>2.7290841171718654</v>
      </c>
      <c r="W57" s="16">
        <v>-14.18602060710009</v>
      </c>
    </row>
    <row r="58" spans="1:24" x14ac:dyDescent="0.25">
      <c r="A58" s="7" t="s">
        <v>14</v>
      </c>
      <c r="B58" s="12">
        <v>1549.6581266999999</v>
      </c>
      <c r="C58" s="8">
        <v>100</v>
      </c>
      <c r="D58" s="12">
        <v>1490.1748485599994</v>
      </c>
      <c r="E58" s="8">
        <v>100</v>
      </c>
      <c r="F58" s="12">
        <v>1327.7879623100002</v>
      </c>
      <c r="G58" s="8">
        <v>100</v>
      </c>
      <c r="H58" s="12">
        <v>1158.2598296699998</v>
      </c>
      <c r="I58" s="8">
        <v>100</v>
      </c>
      <c r="J58" s="12">
        <v>1044.18687963</v>
      </c>
      <c r="K58" s="8">
        <v>100</v>
      </c>
      <c r="L58" s="12">
        <v>1056.9769635999999</v>
      </c>
      <c r="M58" s="8">
        <v>100</v>
      </c>
      <c r="N58" s="12">
        <v>1046.1465891100001</v>
      </c>
      <c r="O58" s="8">
        <v>100</v>
      </c>
      <c r="P58" s="12">
        <v>1076.33718479</v>
      </c>
      <c r="Q58" s="8">
        <v>100</v>
      </c>
      <c r="R58" s="12">
        <v>1119.0705318</v>
      </c>
      <c r="S58" s="8">
        <v>100</v>
      </c>
      <c r="T58" s="8">
        <v>3.9702564971159378</v>
      </c>
      <c r="U58" s="16">
        <v>1146.2819999999999</v>
      </c>
      <c r="V58" s="16">
        <v>100</v>
      </c>
      <c r="W58" s="16">
        <v>2.4316133279133822</v>
      </c>
    </row>
    <row r="59" spans="1:24" ht="21.75" customHeight="1" x14ac:dyDescent="0.25">
      <c r="A59" s="38" t="s">
        <v>30</v>
      </c>
      <c r="B59" s="39"/>
      <c r="C59" s="40"/>
      <c r="D59" s="41"/>
      <c r="E59" s="40"/>
      <c r="F59" s="41"/>
      <c r="G59" s="40"/>
      <c r="H59" s="41"/>
      <c r="I59" s="40"/>
      <c r="J59" s="41"/>
      <c r="K59" s="40"/>
      <c r="L59" s="41"/>
      <c r="M59" s="40"/>
      <c r="N59" s="39"/>
      <c r="O59" s="42"/>
      <c r="P59" s="43"/>
      <c r="Q59" s="40"/>
      <c r="R59" s="44"/>
      <c r="S59" s="8"/>
      <c r="T59" s="8"/>
      <c r="U59" s="16"/>
      <c r="V59" s="45"/>
      <c r="W59" s="45"/>
      <c r="X59" s="45"/>
    </row>
  </sheetData>
  <mergeCells count="60">
    <mergeCell ref="S7:S8"/>
    <mergeCell ref="V7:V8"/>
    <mergeCell ref="P7:P8"/>
    <mergeCell ref="Q7:Q8"/>
    <mergeCell ref="N7:N8"/>
    <mergeCell ref="O7:O8"/>
    <mergeCell ref="R7:R8"/>
    <mergeCell ref="U7:U8"/>
    <mergeCell ref="L7:L8"/>
    <mergeCell ref="M7:M8"/>
    <mergeCell ref="A7:A8"/>
    <mergeCell ref="B7:B8"/>
    <mergeCell ref="C7:C8"/>
    <mergeCell ref="D7:D8"/>
    <mergeCell ref="K7:K8"/>
    <mergeCell ref="E7:E8"/>
    <mergeCell ref="F7:F8"/>
    <mergeCell ref="G7:G8"/>
    <mergeCell ref="H7:H8"/>
    <mergeCell ref="I7:I8"/>
    <mergeCell ref="J7:J8"/>
    <mergeCell ref="A25:A26"/>
    <mergeCell ref="B25:B26"/>
    <mergeCell ref="C25:C26"/>
    <mergeCell ref="D25:D26"/>
    <mergeCell ref="E25:E26"/>
    <mergeCell ref="O25:O26"/>
    <mergeCell ref="F25:F26"/>
    <mergeCell ref="G25:G26"/>
    <mergeCell ref="H25:H26"/>
    <mergeCell ref="I25:I26"/>
    <mergeCell ref="J25:J26"/>
    <mergeCell ref="N43:N44"/>
    <mergeCell ref="K25:K26"/>
    <mergeCell ref="L25:L26"/>
    <mergeCell ref="M25:M26"/>
    <mergeCell ref="N25:N26"/>
    <mergeCell ref="L43:L44"/>
    <mergeCell ref="M43:M44"/>
    <mergeCell ref="A43:A44"/>
    <mergeCell ref="B43:B44"/>
    <mergeCell ref="C43:C44"/>
    <mergeCell ref="D43:D44"/>
    <mergeCell ref="E43:E44"/>
    <mergeCell ref="A3:W3"/>
    <mergeCell ref="A4:W4"/>
    <mergeCell ref="O43:O44"/>
    <mergeCell ref="P43:P44"/>
    <mergeCell ref="Q43:Q44"/>
    <mergeCell ref="B6:R6"/>
    <mergeCell ref="B24:R24"/>
    <mergeCell ref="B42:R42"/>
    <mergeCell ref="P25:P26"/>
    <mergeCell ref="Q25:Q26"/>
    <mergeCell ref="F43:F44"/>
    <mergeCell ref="G43:G44"/>
    <mergeCell ref="H43:H44"/>
    <mergeCell ref="I43:I44"/>
    <mergeCell ref="J43:J44"/>
    <mergeCell ref="K43:K44"/>
  </mergeCells>
  <pageMargins left="0.36" right="0.70866141732283472" top="0.71" bottom="0.74803149606299213" header="0.31496062992125984" footer="0.31496062992125984"/>
  <pageSetup paperSize="9" scale="67" orientation="landscape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1.8.2-11 </vt:lpstr>
      <vt:lpstr>Histórico</vt:lpstr>
      <vt:lpstr>'1.8.2-11 '!Área_de_impresión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2015-08-10T11:01:28Z</cp:lastPrinted>
  <dcterms:created xsi:type="dcterms:W3CDTF">2014-08-13T12:30:34Z</dcterms:created>
  <dcterms:modified xsi:type="dcterms:W3CDTF">2019-06-27T08:34:49Z</dcterms:modified>
</cp:coreProperties>
</file>