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En Revisión\1.8\1.8.2\1.8.2.2\"/>
    </mc:Choice>
  </mc:AlternateContent>
  <xr:revisionPtr revIDLastSave="0" documentId="13_ncr:1_{05FA8B43-55F6-493F-B7AF-DAD72889B2AC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8.2-8" sheetId="16" r:id="rId1"/>
    <sheet name="Histórico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8" i="14" l="1"/>
  <c r="B40" i="16"/>
  <c r="B41" i="16"/>
  <c r="D41" i="16" s="1"/>
  <c r="B42" i="16"/>
  <c r="B43" i="16"/>
  <c r="B44" i="16"/>
  <c r="B45" i="16"/>
  <c r="B46" i="16"/>
  <c r="B47" i="16"/>
  <c r="B48" i="16"/>
  <c r="C48" i="16"/>
  <c r="C46" i="16"/>
  <c r="D46" i="16" s="1"/>
  <c r="C45" i="16"/>
  <c r="C44" i="16"/>
  <c r="C43" i="16"/>
  <c r="C40" i="16"/>
  <c r="C19" i="16"/>
  <c r="C37" i="16"/>
  <c r="C47" i="16"/>
  <c r="C42" i="16"/>
  <c r="D42" i="16" s="1"/>
  <c r="C41" i="16"/>
  <c r="B49" i="16" l="1"/>
  <c r="D45" i="16"/>
  <c r="D47" i="16"/>
  <c r="D44" i="16"/>
  <c r="D43" i="16"/>
  <c r="C49" i="16"/>
  <c r="D40" i="16"/>
  <c r="D48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22" i="16"/>
  <c r="R9" i="14"/>
  <c r="R10" i="14"/>
  <c r="R11" i="14"/>
  <c r="R12" i="14"/>
  <c r="R13" i="14"/>
  <c r="R14" i="14"/>
  <c r="R15" i="14"/>
  <c r="R16" i="14"/>
  <c r="R17" i="14"/>
  <c r="Q18" i="14"/>
  <c r="R18" i="14" s="1"/>
  <c r="D11" i="16"/>
  <c r="D12" i="16"/>
  <c r="D13" i="16"/>
  <c r="D14" i="16"/>
  <c r="D15" i="16"/>
  <c r="D16" i="16"/>
  <c r="D17" i="16"/>
  <c r="D18" i="16"/>
  <c r="D10" i="16"/>
  <c r="D19" i="16"/>
  <c r="D49" i="16" l="1"/>
</calcChain>
</file>

<file path=xl/sharedStrings.xml><?xml version="1.0" encoding="utf-8"?>
<sst xmlns="http://schemas.openxmlformats.org/spreadsheetml/2006/main" count="143" uniqueCount="45">
  <si>
    <t>Avila</t>
  </si>
  <si>
    <t>Burgos</t>
  </si>
  <si>
    <t>Palencia</t>
  </si>
  <si>
    <t>Salamanca</t>
  </si>
  <si>
    <t>Segovia</t>
  </si>
  <si>
    <t>Soria</t>
  </si>
  <si>
    <t>Valladolid</t>
  </si>
  <si>
    <t>Zamora</t>
  </si>
  <si>
    <t xml:space="preserve">Total </t>
  </si>
  <si>
    <t>12-13</t>
  </si>
  <si>
    <t xml:space="preserve">% var. </t>
  </si>
  <si>
    <t>13-14</t>
  </si>
  <si>
    <t>14-15</t>
  </si>
  <si>
    <t>11-12</t>
  </si>
  <si>
    <t>var,</t>
  </si>
  <si>
    <t>10-11</t>
  </si>
  <si>
    <t>Municipio</t>
  </si>
  <si>
    <t>Ávila</t>
  </si>
  <si>
    <t>Aranda de Duero</t>
  </si>
  <si>
    <t>Miranda de Ebro</t>
  </si>
  <si>
    <t>León</t>
  </si>
  <si>
    <t>Ponferrada</t>
  </si>
  <si>
    <t>San Andrés del R.</t>
  </si>
  <si>
    <t>Laguna de Duero</t>
  </si>
  <si>
    <t>Medina del Campo</t>
  </si>
  <si>
    <t>Provincia</t>
  </si>
  <si>
    <t>15-16</t>
  </si>
  <si>
    <t>Gasto del Total de Ayuntamientos</t>
  </si>
  <si>
    <t>Gastos de los Ayuntamientos de menos de 20.000 habitantes</t>
  </si>
  <si>
    <t>Gastos de los Ayuntamientos de más de 20.000 habitantes</t>
  </si>
  <si>
    <t xml:space="preserve">Cuadro 1.8.2-8 </t>
  </si>
  <si>
    <r>
      <t>León</t>
    </r>
    <r>
      <rPr>
        <vertAlign val="superscript"/>
        <sz val="11"/>
        <color theme="1"/>
        <rFont val="Myriad Pro"/>
        <family val="2"/>
      </rPr>
      <t xml:space="preserve"> (3)</t>
    </r>
  </si>
  <si>
    <t>var.</t>
  </si>
  <si>
    <t>% var.</t>
  </si>
  <si>
    <t>16-17</t>
  </si>
  <si>
    <t>(millones de euros)</t>
  </si>
  <si>
    <t xml:space="preserve">Presupuestos Consolidados de los Ayuntamientos </t>
  </si>
  <si>
    <t>17-18</t>
  </si>
  <si>
    <t>Fuente:  Ministerio de Hacienda.</t>
  </si>
  <si>
    <t xml:space="preserve">de Castilla y León, 2017-2018. Gastos </t>
  </si>
  <si>
    <t>CES. Informe de Situación Económica y Social de Castilla y León en 2018</t>
  </si>
  <si>
    <t>% var.     17-18</t>
  </si>
  <si>
    <t>San Andrés del Rabanedo</t>
  </si>
  <si>
    <t>Presupuestos Consolidados de los Ayuntamientos de Castilla y León, 2010-2018. Gastos (millones de euros)</t>
  </si>
  <si>
    <t>Fuente: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</si>
</sst>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color theme="1"/>
      <name val="Myriad Pro"/>
      <family val="2"/>
    </font>
    <font>
      <sz val="11"/>
      <name val="Myriad Pro"/>
      <family val="2"/>
    </font>
    <font>
      <vertAlign val="superscript"/>
      <sz val="11"/>
      <color theme="1"/>
      <name val="Myriad Pro"/>
      <family val="2"/>
    </font>
    <font>
      <sz val="11"/>
      <color theme="1"/>
      <name val="Myriad Pro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0" fillId="0" borderId="0"/>
    <xf numFmtId="0" fontId="11" fillId="0" borderId="0"/>
  </cellStyleXfs>
  <cellXfs count="58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6" fillId="0" borderId="0" xfId="0" applyFont="1" applyAlignment="1">
      <alignment horizontal="justify"/>
    </xf>
    <xf numFmtId="0" fontId="7" fillId="5" borderId="0" xfId="4" applyFont="1" applyAlignment="1">
      <alignment horizontal="center" vertical="center"/>
    </xf>
    <xf numFmtId="0" fontId="7" fillId="5" borderId="0" xfId="4" applyFont="1" applyAlignment="1">
      <alignment horizontal="right" vertical="center" indent="1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0" fontId="4" fillId="4" borderId="0" xfId="3" applyFont="1" applyAlignment="1">
      <alignment vertical="center"/>
    </xf>
    <xf numFmtId="3" fontId="4" fillId="4" borderId="0" xfId="3" applyNumberFormat="1" applyFont="1" applyAlignment="1">
      <alignment horizontal="right" vertical="center"/>
    </xf>
    <xf numFmtId="164" fontId="4" fillId="4" borderId="0" xfId="3" applyNumberFormat="1" applyFont="1" applyAlignment="1">
      <alignment horizontal="right" vertical="center" indent="1"/>
    </xf>
    <xf numFmtId="16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4" borderId="0" xfId="3" applyNumberFormat="1" applyFont="1" applyAlignment="1">
      <alignment horizontal="right" vertical="center"/>
    </xf>
    <xf numFmtId="0" fontId="2" fillId="2" borderId="0" xfId="1"/>
    <xf numFmtId="164" fontId="9" fillId="0" borderId="0" xfId="0" applyNumberFormat="1" applyFont="1" applyAlignment="1">
      <alignment horizontal="right"/>
    </xf>
    <xf numFmtId="164" fontId="9" fillId="4" borderId="0" xfId="3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4" borderId="0" xfId="3" applyNumberFormat="1" applyFont="1" applyAlignment="1">
      <alignment horizontal="right"/>
    </xf>
    <xf numFmtId="164" fontId="1" fillId="4" borderId="0" xfId="3" applyNumberFormat="1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165" fontId="1" fillId="4" borderId="0" xfId="3" applyNumberFormat="1" applyAlignment="1">
      <alignment horizontal="right" indent="1"/>
    </xf>
    <xf numFmtId="164" fontId="9" fillId="0" borderId="0" xfId="0" applyNumberFormat="1" applyFont="1" applyAlignment="1">
      <alignment horizontal="right" indent="1"/>
    </xf>
    <xf numFmtId="164" fontId="9" fillId="4" borderId="0" xfId="3" applyNumberFormat="1" applyFont="1" applyAlignment="1">
      <alignment horizontal="right" indent="1"/>
    </xf>
    <xf numFmtId="165" fontId="9" fillId="0" borderId="0" xfId="0" applyNumberFormat="1" applyFont="1" applyAlignment="1">
      <alignment horizontal="right" indent="1"/>
    </xf>
    <xf numFmtId="165" fontId="9" fillId="4" borderId="0" xfId="3" applyNumberFormat="1" applyFont="1" applyAlignment="1">
      <alignment horizontal="right" indent="1"/>
    </xf>
    <xf numFmtId="165" fontId="4" fillId="0" borderId="0" xfId="0" applyNumberFormat="1" applyFont="1" applyAlignment="1">
      <alignment horizontal="right"/>
    </xf>
    <xf numFmtId="165" fontId="4" fillId="6" borderId="0" xfId="0" applyNumberFormat="1" applyFont="1" applyFill="1" applyAlignment="1">
      <alignment horizontal="right"/>
    </xf>
    <xf numFmtId="165" fontId="4" fillId="4" borderId="0" xfId="3" applyNumberFormat="1" applyFont="1" applyAlignment="1">
      <alignment horizontal="right" vertical="center" indent="1"/>
    </xf>
    <xf numFmtId="0" fontId="1" fillId="0" borderId="0" xfId="0" applyFont="1"/>
    <xf numFmtId="165" fontId="4" fillId="0" borderId="0" xfId="0" applyNumberFormat="1" applyFont="1"/>
    <xf numFmtId="165" fontId="4" fillId="6" borderId="0" xfId="0" applyNumberFormat="1" applyFont="1" applyFill="1"/>
    <xf numFmtId="165" fontId="9" fillId="4" borderId="0" xfId="3" applyNumberFormat="1" applyFont="1"/>
    <xf numFmtId="0" fontId="5" fillId="3" borderId="0" xfId="2" applyFont="1" applyAlignment="1">
      <alignment vertical="center"/>
    </xf>
    <xf numFmtId="0" fontId="4" fillId="0" borderId="0" xfId="0" applyFont="1" applyAlignment="1">
      <alignment vertical="center"/>
    </xf>
    <xf numFmtId="49" fontId="7" fillId="5" borderId="0" xfId="4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indent="1"/>
    </xf>
    <xf numFmtId="0" fontId="4" fillId="7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164" fontId="4" fillId="8" borderId="0" xfId="0" applyNumberFormat="1" applyFont="1" applyFill="1" applyAlignment="1">
      <alignment horizontal="right" vertical="center" inden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indent="1"/>
    </xf>
    <xf numFmtId="0" fontId="4" fillId="3" borderId="0" xfId="2" applyFont="1" applyAlignment="1">
      <alignment vertical="center"/>
    </xf>
    <xf numFmtId="4" fontId="4" fillId="0" borderId="0" xfId="0" applyNumberFormat="1" applyFont="1" applyAlignment="1">
      <alignment vertical="center"/>
    </xf>
    <xf numFmtId="49" fontId="7" fillId="5" borderId="0" xfId="4" applyNumberFormat="1" applyFont="1" applyAlignment="1">
      <alignment horizontal="center" vertical="center"/>
    </xf>
    <xf numFmtId="165" fontId="4" fillId="4" borderId="0" xfId="3" applyNumberFormat="1" applyFont="1" applyAlignment="1">
      <alignment horizontal="right"/>
    </xf>
    <xf numFmtId="0" fontId="1" fillId="4" borderId="2" xfId="3" applyBorder="1" applyAlignment="1">
      <alignment vertical="center"/>
    </xf>
    <xf numFmtId="164" fontId="1" fillId="4" borderId="2" xfId="3" applyNumberFormat="1" applyBorder="1" applyAlignment="1">
      <alignment horizontal="right" vertical="center" indent="1"/>
    </xf>
    <xf numFmtId="4" fontId="4" fillId="0" borderId="1" xfId="0" applyNumberFormat="1" applyFont="1" applyBorder="1" applyAlignment="1">
      <alignment horizontal="right" vertical="center" indent="1"/>
    </xf>
    <xf numFmtId="4" fontId="4" fillId="6" borderId="0" xfId="0" applyNumberFormat="1" applyFont="1" applyFill="1" applyAlignment="1">
      <alignment horizontal="right" vertical="center" indent="1"/>
    </xf>
    <xf numFmtId="4" fontId="4" fillId="7" borderId="0" xfId="0" applyNumberFormat="1" applyFont="1" applyFill="1" applyAlignment="1">
      <alignment horizontal="right" vertical="center" indent="1"/>
    </xf>
    <xf numFmtId="4" fontId="1" fillId="4" borderId="2" xfId="3" applyNumberFormat="1" applyBorder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1"/>
    </xf>
    <xf numFmtId="0" fontId="3" fillId="2" borderId="0" xfId="1" applyFont="1" applyAlignment="1">
      <alignment horizontal="justify" vertical="center"/>
    </xf>
    <xf numFmtId="0" fontId="3" fillId="2" borderId="0" xfId="1" applyFont="1" applyAlignment="1">
      <alignment horizontal="center" vertical="center" wrapText="1"/>
    </xf>
    <xf numFmtId="0" fontId="2" fillId="2" borderId="0" xfId="1" applyAlignment="1">
      <alignment horizontal="center"/>
    </xf>
    <xf numFmtId="0" fontId="7" fillId="5" borderId="0" xfId="4" applyFont="1" applyAlignment="1">
      <alignment horizontal="right" vertical="center" indent="1"/>
    </xf>
  </cellXfs>
  <cellStyles count="7">
    <cellStyle name="20% - Énfasis1" xfId="3" builtinId="30"/>
    <cellStyle name="40% - Énfasis1" xfId="2" builtinId="31"/>
    <cellStyle name="60% - Énfasis1" xfId="4" builtinId="32"/>
    <cellStyle name="Énfasis1" xfId="1" builtinId="29"/>
    <cellStyle name="Normal" xfId="0" builtinId="0"/>
    <cellStyle name="Normal 2" xfId="5" xr:uid="{3442AE8A-46D2-49F3-B268-5C90F9E8CF40}"/>
    <cellStyle name="Normal 3" xfId="6" xr:uid="{A52D4D88-8694-49FB-A45A-A00C9AF7265A}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5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2" displayName="Tabla112" ref="A9:R18" headerRowCount="0" totalsRowShown="0" headerRowDxfId="116" dataDxfId="115" tableBorderDxfId="114">
  <tableColumns count="18">
    <tableColumn id="1" xr3:uid="{00000000-0010-0000-0000-000001000000}" name="Columna1" headerRowDxfId="113" dataDxfId="112"/>
    <tableColumn id="10" xr3:uid="{00000000-0010-0000-0000-00000A000000}" name="Columna11" headerRowDxfId="111" dataDxfId="110"/>
    <tableColumn id="7" xr3:uid="{00000000-0010-0000-0000-000007000000}" name="Columna10" headerRowDxfId="109" dataDxfId="108"/>
    <tableColumn id="3" xr3:uid="{00000000-0010-0000-0000-000003000000}" name="Columna7" headerRowDxfId="107" dataDxfId="106"/>
    <tableColumn id="2" xr3:uid="{00000000-0010-0000-0000-000002000000}" name="Columna2" headerRowDxfId="105" dataDxfId="104"/>
    <tableColumn id="19" xr3:uid="{00000000-0010-0000-0000-000013000000}" name="Columna3" headerRowDxfId="103" dataDxfId="102"/>
    <tableColumn id="5" xr3:uid="{00000000-0010-0000-0000-000005000000}" name="Columna5" headerRowDxfId="101" dataDxfId="100"/>
    <tableColumn id="6" xr3:uid="{00000000-0010-0000-0000-000006000000}" name="Columna6" headerRowDxfId="99" dataDxfId="98"/>
    <tableColumn id="8" xr3:uid="{00000000-0010-0000-0000-000008000000}" name="Columna8" headerRowDxfId="97" dataDxfId="96"/>
    <tableColumn id="9" xr3:uid="{00000000-0010-0000-0000-000009000000}" name="Columna9" headerRowDxfId="95" dataDxfId="94"/>
    <tableColumn id="16" xr3:uid="{00000000-0010-0000-0000-000010000000}" name="Columna16" headerRowDxfId="93" dataDxfId="92"/>
    <tableColumn id="17" xr3:uid="{00000000-0010-0000-0000-000011000000}" name="Columna17" headerRowDxfId="91" dataDxfId="90"/>
    <tableColumn id="18" xr3:uid="{00000000-0010-0000-0000-000012000000}" name="Columna18" headerRowDxfId="89" dataDxfId="88"/>
    <tableColumn id="4" xr3:uid="{00000000-0010-0000-0000-000004000000}" name="Columna4" headerRowDxfId="87" dataDxfId="86"/>
    <tableColumn id="11" xr3:uid="{00000000-0010-0000-0000-00000B000000}" name="Columna12" headerRowDxfId="85" dataDxfId="84"/>
    <tableColumn id="12" xr3:uid="{00000000-0010-0000-0000-00000C000000}" name="Columna13" headerRowDxfId="83" dataDxfId="82"/>
    <tableColumn id="13" xr3:uid="{CD4B989D-75D0-4FD5-ACDF-7C4D2310D6B4}" name="Columna14" headerRowDxfId="81" dataDxfId="80"/>
    <tableColumn id="14" xr3:uid="{9F691681-77D6-4A30-8470-46375469F4B2}" name="Columna15" headerRowDxfId="79" dataDxfId="78">
      <calculatedColumnFormula>(Tabla112[[#This Row],[Columna14]]*100/Tabla112[[#This Row],[Columna12]])-100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23" displayName="Tabla1123" ref="A23:R38" headerRowCount="0" totalsRowShown="0" headerRowDxfId="77" dataDxfId="76" tableBorderDxfId="75">
  <tableColumns count="18">
    <tableColumn id="1" xr3:uid="{00000000-0010-0000-0100-000001000000}" name="Columna1" headerRowDxfId="74" dataDxfId="73"/>
    <tableColumn id="10" xr3:uid="{00000000-0010-0000-0100-00000A000000}" name="Columna11" headerRowDxfId="72" dataDxfId="71"/>
    <tableColumn id="7" xr3:uid="{00000000-0010-0000-0100-000007000000}" name="Columna10" headerRowDxfId="70" dataDxfId="69"/>
    <tableColumn id="3" xr3:uid="{00000000-0010-0000-0100-000003000000}" name="Columna7" headerRowDxfId="68" dataDxfId="67"/>
    <tableColumn id="2" xr3:uid="{00000000-0010-0000-0100-000002000000}" name="Columna2" headerRowDxfId="66" dataDxfId="65"/>
    <tableColumn id="19" xr3:uid="{00000000-0010-0000-0100-000013000000}" name="Columna3" headerRowDxfId="64" dataDxfId="63"/>
    <tableColumn id="5" xr3:uid="{00000000-0010-0000-0100-000005000000}" name="Columna5" headerRowDxfId="62" dataDxfId="61"/>
    <tableColumn id="6" xr3:uid="{00000000-0010-0000-0100-000006000000}" name="Columna6" headerRowDxfId="60" dataDxfId="59"/>
    <tableColumn id="8" xr3:uid="{00000000-0010-0000-0100-000008000000}" name="Columna8" headerRowDxfId="58" dataDxfId="57"/>
    <tableColumn id="9" xr3:uid="{00000000-0010-0000-0100-000009000000}" name="Columna9" headerRowDxfId="56" dataDxfId="55"/>
    <tableColumn id="16" xr3:uid="{00000000-0010-0000-0100-000010000000}" name="Columna16" headerRowDxfId="54" dataDxfId="53"/>
    <tableColumn id="17" xr3:uid="{00000000-0010-0000-0100-000011000000}" name="Columna17" headerRowDxfId="52" dataDxfId="51"/>
    <tableColumn id="18" xr3:uid="{00000000-0010-0000-0100-000012000000}" name="Columna18" headerRowDxfId="50" dataDxfId="49"/>
    <tableColumn id="4" xr3:uid="{00000000-0010-0000-0100-000004000000}" name="Columna4" headerRowDxfId="48" dataDxfId="47"/>
    <tableColumn id="11" xr3:uid="{00000000-0010-0000-0100-00000B000000}" name="Columna12" headerRowDxfId="46" dataDxfId="45"/>
    <tableColumn id="12" xr3:uid="{00000000-0010-0000-0100-00000C000000}" name="Columna13" headerRowDxfId="44" dataDxfId="43"/>
    <tableColumn id="13" xr3:uid="{66182BFC-7A62-4E3F-9AB8-F50F0409A361}" name="Columna14" headerRowDxfId="42" dataDxfId="41"/>
    <tableColumn id="14" xr3:uid="{2991FC83-A059-45FD-9BAD-C290CFBB9624}" name="Columna15" headerRowDxfId="40" dataDxfId="39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112356" displayName="Tabla112356" ref="A43:R52" headerRowCount="0" totalsRowShown="0" headerRowDxfId="38" dataDxfId="37" tableBorderDxfId="36">
  <tableColumns count="18">
    <tableColumn id="1" xr3:uid="{00000000-0010-0000-0200-000001000000}" name="Columna1" headerRowDxfId="35" dataDxfId="34"/>
    <tableColumn id="10" xr3:uid="{00000000-0010-0000-0200-00000A000000}" name="Columna11" headerRowDxfId="33" dataDxfId="32"/>
    <tableColumn id="7" xr3:uid="{00000000-0010-0000-0200-000007000000}" name="Columna10" headerRowDxfId="31" dataDxfId="30"/>
    <tableColumn id="3" xr3:uid="{00000000-0010-0000-0200-000003000000}" name="Columna7" headerRowDxfId="29" dataDxfId="28"/>
    <tableColumn id="2" xr3:uid="{00000000-0010-0000-0200-000002000000}" name="Columna2" headerRowDxfId="27" dataDxfId="26"/>
    <tableColumn id="19" xr3:uid="{00000000-0010-0000-0200-000013000000}" name="Columna3" headerRowDxfId="25" dataDxfId="24"/>
    <tableColumn id="5" xr3:uid="{00000000-0010-0000-0200-000005000000}" name="Columna5" headerRowDxfId="23" dataDxfId="22"/>
    <tableColumn id="6" xr3:uid="{00000000-0010-0000-0200-000006000000}" name="Columna6" headerRowDxfId="21" dataDxfId="20"/>
    <tableColumn id="8" xr3:uid="{00000000-0010-0000-0200-000008000000}" name="Columna8" headerRowDxfId="19" dataDxfId="18"/>
    <tableColumn id="9" xr3:uid="{00000000-0010-0000-0200-000009000000}" name="Columna9" headerRowDxfId="17" dataDxfId="16"/>
    <tableColumn id="16" xr3:uid="{00000000-0010-0000-0200-000010000000}" name="Columna16" headerRowDxfId="15" dataDxfId="14"/>
    <tableColumn id="17" xr3:uid="{00000000-0010-0000-0200-000011000000}" name="Columna17" headerRowDxfId="13" dataDxfId="12"/>
    <tableColumn id="18" xr3:uid="{00000000-0010-0000-0200-000012000000}" name="Columna18" headerRowDxfId="11" dataDxfId="10"/>
    <tableColumn id="4" xr3:uid="{00000000-0010-0000-0200-000004000000}" name="Columna4" headerRowDxfId="9" dataDxfId="8"/>
    <tableColumn id="11" xr3:uid="{00000000-0010-0000-0200-00000B000000}" name="Columna12" headerRowDxfId="7" dataDxfId="6"/>
    <tableColumn id="12" xr3:uid="{00000000-0010-0000-0200-00000C000000}" name="Columna13" headerRowDxfId="5" dataDxfId="4"/>
    <tableColumn id="13" xr3:uid="{287F599A-CA61-4601-BCA9-3E2E322AA767}" name="Columna14" headerRowDxfId="3" dataDxfId="2"/>
    <tableColumn id="14" xr3:uid="{7B422B7A-668B-49E3-AFC7-FE9089FC771C}" name="Columna1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7F43-29AC-4A5F-A1E9-606096E88F26}">
  <dimension ref="A1:E53"/>
  <sheetViews>
    <sheetView tabSelected="1" zoomScaleNormal="100" workbookViewId="0">
      <selection activeCell="K26" sqref="K26"/>
    </sheetView>
  </sheetViews>
  <sheetFormatPr baseColWidth="10" defaultRowHeight="15" x14ac:dyDescent="0.25"/>
  <cols>
    <col min="1" max="1" width="28.140625" style="30" customWidth="1"/>
    <col min="2" max="3" width="12.140625" style="30" bestFit="1" customWidth="1"/>
    <col min="4" max="4" width="7.7109375" style="30" customWidth="1"/>
  </cols>
  <sheetData>
    <row r="1" spans="1:5" x14ac:dyDescent="0.25">
      <c r="A1" s="54" t="s">
        <v>40</v>
      </c>
      <c r="B1" s="54"/>
      <c r="C1" s="54"/>
      <c r="D1" s="54"/>
      <c r="E1" s="54"/>
    </row>
    <row r="2" spans="1:5" x14ac:dyDescent="0.25">
      <c r="A2" s="35"/>
      <c r="B2" s="35"/>
      <c r="C2" s="35"/>
      <c r="D2" s="35"/>
    </row>
    <row r="3" spans="1:5" x14ac:dyDescent="0.25">
      <c r="A3" s="34" t="s">
        <v>30</v>
      </c>
      <c r="B3" s="34"/>
      <c r="C3" s="34"/>
      <c r="D3" s="34"/>
    </row>
    <row r="4" spans="1:5" x14ac:dyDescent="0.25">
      <c r="A4" s="34" t="s">
        <v>36</v>
      </c>
      <c r="B4" s="34"/>
      <c r="C4" s="34"/>
      <c r="D4" s="34"/>
    </row>
    <row r="5" spans="1:5" x14ac:dyDescent="0.25">
      <c r="A5" s="34" t="s">
        <v>39</v>
      </c>
      <c r="B5" s="34"/>
      <c r="C5" s="34"/>
      <c r="D5" s="34"/>
    </row>
    <row r="6" spans="1:5" x14ac:dyDescent="0.25">
      <c r="A6" s="34" t="s">
        <v>35</v>
      </c>
      <c r="B6" s="34"/>
      <c r="C6" s="34"/>
      <c r="D6" s="34"/>
    </row>
    <row r="7" spans="1:5" x14ac:dyDescent="0.25">
      <c r="A7" s="35"/>
      <c r="B7" s="35"/>
      <c r="C7" s="35"/>
      <c r="D7" s="35"/>
    </row>
    <row r="8" spans="1:5" ht="18" customHeight="1" x14ac:dyDescent="0.25">
      <c r="A8" s="35"/>
      <c r="B8" s="55" t="s">
        <v>27</v>
      </c>
      <c r="C8" s="55"/>
      <c r="D8" s="55"/>
    </row>
    <row r="9" spans="1:5" ht="30.75" customHeight="1" x14ac:dyDescent="0.25">
      <c r="A9" s="43" t="s">
        <v>25</v>
      </c>
      <c r="B9" s="5">
        <v>2017</v>
      </c>
      <c r="C9" s="5">
        <v>2018</v>
      </c>
      <c r="D9" s="36" t="s">
        <v>41</v>
      </c>
    </row>
    <row r="10" spans="1:5" x14ac:dyDescent="0.25">
      <c r="A10" s="41" t="s">
        <v>0</v>
      </c>
      <c r="B10" s="49">
        <v>162.98619662999999</v>
      </c>
      <c r="C10" s="49">
        <v>166.19</v>
      </c>
      <c r="D10" s="42">
        <f>(C10*100/B10)-100</f>
        <v>1.9656900008980926</v>
      </c>
    </row>
    <row r="11" spans="1:5" x14ac:dyDescent="0.25">
      <c r="A11" s="39" t="s">
        <v>1</v>
      </c>
      <c r="B11" s="50">
        <v>410.31872592000002</v>
      </c>
      <c r="C11" s="50">
        <v>397.09899999999999</v>
      </c>
      <c r="D11" s="40">
        <f t="shared" ref="D11:D18" si="0">(C11*100/B11)-100</f>
        <v>-3.2218188166672803</v>
      </c>
    </row>
    <row r="12" spans="1:5" x14ac:dyDescent="0.25">
      <c r="A12" s="38" t="s">
        <v>20</v>
      </c>
      <c r="B12" s="51">
        <v>377.60739552999996</v>
      </c>
      <c r="C12" s="51">
        <v>411.822</v>
      </c>
      <c r="D12" s="37">
        <f t="shared" si="0"/>
        <v>9.0608936358296859</v>
      </c>
    </row>
    <row r="13" spans="1:5" x14ac:dyDescent="0.25">
      <c r="A13" s="39" t="s">
        <v>2</v>
      </c>
      <c r="B13" s="50">
        <v>174.95784854000001</v>
      </c>
      <c r="C13" s="50">
        <v>177.60400000000001</v>
      </c>
      <c r="D13" s="40">
        <f t="shared" si="0"/>
        <v>1.5124508457790142</v>
      </c>
    </row>
    <row r="14" spans="1:5" x14ac:dyDescent="0.25">
      <c r="A14" s="38" t="s">
        <v>3</v>
      </c>
      <c r="B14" s="51">
        <v>309.82150193000001</v>
      </c>
      <c r="C14" s="51">
        <v>325.06799999999998</v>
      </c>
      <c r="D14" s="37">
        <f t="shared" si="0"/>
        <v>4.9210587305992419</v>
      </c>
    </row>
    <row r="15" spans="1:5" x14ac:dyDescent="0.25">
      <c r="A15" s="39" t="s">
        <v>4</v>
      </c>
      <c r="B15" s="50">
        <v>173.14520293000004</v>
      </c>
      <c r="C15" s="50">
        <v>168.54499999999999</v>
      </c>
      <c r="D15" s="40">
        <f t="shared" si="0"/>
        <v>-2.6568468846692923</v>
      </c>
    </row>
    <row r="16" spans="1:5" x14ac:dyDescent="0.25">
      <c r="A16" s="38" t="s">
        <v>5</v>
      </c>
      <c r="B16" s="51">
        <v>120.16730486999998</v>
      </c>
      <c r="C16" s="51">
        <v>122.148</v>
      </c>
      <c r="D16" s="37">
        <f t="shared" si="0"/>
        <v>1.6482812293599949</v>
      </c>
    </row>
    <row r="17" spans="1:4" x14ac:dyDescent="0.25">
      <c r="A17" s="39" t="s">
        <v>6</v>
      </c>
      <c r="B17" s="50">
        <v>465.12997871999994</v>
      </c>
      <c r="C17" s="50">
        <v>485.97899999999998</v>
      </c>
      <c r="D17" s="40">
        <f t="shared" si="0"/>
        <v>4.4824075492564219</v>
      </c>
    </row>
    <row r="18" spans="1:4" x14ac:dyDescent="0.25">
      <c r="A18" s="38" t="s">
        <v>7</v>
      </c>
      <c r="B18" s="51">
        <v>154.32796021999997</v>
      </c>
      <c r="C18" s="51">
        <v>155.66200000000001</v>
      </c>
      <c r="D18" s="37">
        <f t="shared" si="0"/>
        <v>0.86441872107835138</v>
      </c>
    </row>
    <row r="19" spans="1:4" ht="18.75" customHeight="1" x14ac:dyDescent="0.25">
      <c r="A19" s="47" t="s">
        <v>8</v>
      </c>
      <c r="B19" s="52">
        <v>2348.4621152899995</v>
      </c>
      <c r="C19" s="52">
        <f>SUM(C10:C18)</f>
        <v>2410.1169999999997</v>
      </c>
      <c r="D19" s="48">
        <f>(C19*100/B19)-100</f>
        <v>2.6253301813381285</v>
      </c>
    </row>
    <row r="20" spans="1:4" ht="30" customHeight="1" x14ac:dyDescent="0.25">
      <c r="A20" s="35"/>
      <c r="B20" s="55" t="s">
        <v>29</v>
      </c>
      <c r="C20" s="55"/>
      <c r="D20" s="55"/>
    </row>
    <row r="21" spans="1:4" x14ac:dyDescent="0.25">
      <c r="A21" s="5"/>
      <c r="B21" s="5">
        <v>2017</v>
      </c>
      <c r="C21" s="5">
        <v>2018</v>
      </c>
      <c r="D21" s="36" t="s">
        <v>41</v>
      </c>
    </row>
    <row r="22" spans="1:4" x14ac:dyDescent="0.25">
      <c r="A22" s="41" t="s">
        <v>0</v>
      </c>
      <c r="B22" s="49">
        <v>58.608352590000003</v>
      </c>
      <c r="C22" s="49">
        <v>57.721669749999997</v>
      </c>
      <c r="D22" s="42">
        <f>(C22*100/B22)-100</f>
        <v>-1.5128950069674687</v>
      </c>
    </row>
    <row r="23" spans="1:4" x14ac:dyDescent="0.25">
      <c r="A23" s="39" t="s">
        <v>1</v>
      </c>
      <c r="B23" s="50">
        <v>204.766222</v>
      </c>
      <c r="C23" s="50">
        <v>185.21356950000001</v>
      </c>
      <c r="D23" s="40">
        <f t="shared" ref="D23:D37" si="1">(C23*100/B23)-100</f>
        <v>-9.548768497569867</v>
      </c>
    </row>
    <row r="24" spans="1:4" x14ac:dyDescent="0.25">
      <c r="A24" s="38" t="s">
        <v>18</v>
      </c>
      <c r="B24" s="51">
        <v>29.336413649999997</v>
      </c>
      <c r="C24" s="51">
        <v>33.702267569999997</v>
      </c>
      <c r="D24" s="37">
        <f t="shared" si="1"/>
        <v>14.882030135268423</v>
      </c>
    </row>
    <row r="25" spans="1:4" x14ac:dyDescent="0.25">
      <c r="A25" s="39" t="s">
        <v>19</v>
      </c>
      <c r="B25" s="50">
        <v>37.751321820000001</v>
      </c>
      <c r="C25" s="50">
        <v>38.139323429999997</v>
      </c>
      <c r="D25" s="40">
        <f t="shared" si="1"/>
        <v>1.027782846518619</v>
      </c>
    </row>
    <row r="26" spans="1:4" x14ac:dyDescent="0.25">
      <c r="A26" s="38" t="s">
        <v>20</v>
      </c>
      <c r="B26" s="51">
        <v>119.56558828999999</v>
      </c>
      <c r="C26" s="51">
        <v>144.8933725</v>
      </c>
      <c r="D26" s="37">
        <f t="shared" si="1"/>
        <v>21.183171991400073</v>
      </c>
    </row>
    <row r="27" spans="1:4" x14ac:dyDescent="0.25">
      <c r="A27" s="39" t="s">
        <v>21</v>
      </c>
      <c r="B27" s="50">
        <v>47.602395000000001</v>
      </c>
      <c r="C27" s="50">
        <v>47.946711000000001</v>
      </c>
      <c r="D27" s="40">
        <f t="shared" si="1"/>
        <v>0.72331654741321927</v>
      </c>
    </row>
    <row r="28" spans="1:4" x14ac:dyDescent="0.25">
      <c r="A28" s="38" t="s">
        <v>42</v>
      </c>
      <c r="B28" s="51">
        <v>21.283844999999999</v>
      </c>
      <c r="C28" s="51">
        <v>20.669895</v>
      </c>
      <c r="D28" s="37">
        <f t="shared" si="1"/>
        <v>-2.8845821795826794</v>
      </c>
    </row>
    <row r="29" spans="1:4" ht="15" customHeight="1" x14ac:dyDescent="0.25">
      <c r="A29" s="39" t="s">
        <v>2</v>
      </c>
      <c r="B29" s="50">
        <v>78.483544599999988</v>
      </c>
      <c r="C29" s="50">
        <v>80.015492750000007</v>
      </c>
      <c r="D29" s="40">
        <f t="shared" si="1"/>
        <v>1.9519354761660708</v>
      </c>
    </row>
    <row r="30" spans="1:4" x14ac:dyDescent="0.25">
      <c r="A30" s="38" t="s">
        <v>3</v>
      </c>
      <c r="B30" s="51">
        <v>147.59868114999998</v>
      </c>
      <c r="C30" s="51">
        <v>108.388251</v>
      </c>
      <c r="D30" s="37">
        <f t="shared" si="1"/>
        <v>-26.565569451228114</v>
      </c>
    </row>
    <row r="31" spans="1:4" x14ac:dyDescent="0.25">
      <c r="A31" s="39" t="s">
        <v>4</v>
      </c>
      <c r="B31" s="50">
        <v>69.597581000000005</v>
      </c>
      <c r="C31" s="50">
        <v>63.717143999999998</v>
      </c>
      <c r="D31" s="40">
        <f t="shared" si="1"/>
        <v>-8.4491973938002332</v>
      </c>
    </row>
    <row r="32" spans="1:4" x14ac:dyDescent="0.25">
      <c r="A32" s="35" t="s">
        <v>5</v>
      </c>
      <c r="B32" s="53">
        <v>53.36</v>
      </c>
      <c r="C32" s="53">
        <v>54.816000000000003</v>
      </c>
      <c r="D32" s="37">
        <f t="shared" si="1"/>
        <v>2.7286356821589237</v>
      </c>
    </row>
    <row r="33" spans="1:4" x14ac:dyDescent="0.25">
      <c r="A33" s="39" t="s">
        <v>6</v>
      </c>
      <c r="B33" s="50">
        <v>270.58995499999997</v>
      </c>
      <c r="C33" s="50">
        <v>289.14719500000001</v>
      </c>
      <c r="D33" s="40">
        <f t="shared" si="1"/>
        <v>6.8580668487860237</v>
      </c>
    </row>
    <row r="34" spans="1:4" x14ac:dyDescent="0.25">
      <c r="A34" s="38" t="s">
        <v>23</v>
      </c>
      <c r="B34" s="51">
        <v>15.735982</v>
      </c>
      <c r="C34" s="51">
        <v>18.881281999999999</v>
      </c>
      <c r="D34" s="37">
        <f t="shared" si="1"/>
        <v>19.987948638985472</v>
      </c>
    </row>
    <row r="35" spans="1:4" x14ac:dyDescent="0.25">
      <c r="A35" s="39" t="s">
        <v>24</v>
      </c>
      <c r="B35" s="50">
        <v>17.919036390000002</v>
      </c>
      <c r="C35" s="50">
        <v>17.440737970000001</v>
      </c>
      <c r="D35" s="40">
        <f t="shared" si="1"/>
        <v>-2.6692195360846682</v>
      </c>
    </row>
    <row r="36" spans="1:4" ht="19.5" customHeight="1" x14ac:dyDescent="0.25">
      <c r="A36" s="38" t="s">
        <v>7</v>
      </c>
      <c r="B36" s="51">
        <v>57.192664999999998</v>
      </c>
      <c r="C36" s="51">
        <v>57.601837269999997</v>
      </c>
      <c r="D36" s="37">
        <f t="shared" si="1"/>
        <v>0.71542787873234204</v>
      </c>
    </row>
    <row r="37" spans="1:4" ht="18" customHeight="1" x14ac:dyDescent="0.25">
      <c r="A37" s="47" t="s">
        <v>8</v>
      </c>
      <c r="B37" s="52">
        <v>1229.3915834899999</v>
      </c>
      <c r="C37" s="52">
        <f>SUM(C22:C36)</f>
        <v>1218.2947487400002</v>
      </c>
      <c r="D37" s="48">
        <f t="shared" si="1"/>
        <v>-0.90262816982185257</v>
      </c>
    </row>
    <row r="38" spans="1:4" ht="30.75" customHeight="1" x14ac:dyDescent="0.25">
      <c r="A38" s="35"/>
      <c r="B38" s="55" t="s">
        <v>28</v>
      </c>
      <c r="C38" s="55"/>
      <c r="D38" s="55"/>
    </row>
    <row r="39" spans="1:4" x14ac:dyDescent="0.25">
      <c r="A39" s="35"/>
      <c r="B39" s="5">
        <v>2017</v>
      </c>
      <c r="C39" s="5">
        <v>2018</v>
      </c>
      <c r="D39" s="36" t="s">
        <v>41</v>
      </c>
    </row>
    <row r="40" spans="1:4" x14ac:dyDescent="0.25">
      <c r="A40" s="41" t="s">
        <v>0</v>
      </c>
      <c r="B40" s="49">
        <f>B10-B22</f>
        <v>104.37784403999999</v>
      </c>
      <c r="C40" s="49">
        <f>C10-C22</f>
        <v>108.46833025000001</v>
      </c>
      <c r="D40" s="42">
        <f>(C40*100/B40)-100</f>
        <v>3.9189219202807521</v>
      </c>
    </row>
    <row r="41" spans="1:4" x14ac:dyDescent="0.25">
      <c r="A41" s="39" t="s">
        <v>1</v>
      </c>
      <c r="B41" s="50">
        <f>B11-B23-B24-B25</f>
        <v>138.46476845000001</v>
      </c>
      <c r="C41" s="50">
        <f>C11-C23-C24-C25</f>
        <v>140.04383949999999</v>
      </c>
      <c r="D41" s="40">
        <f t="shared" ref="D41:D49" si="2">(C41*100/B41)-100</f>
        <v>1.1404135995577747</v>
      </c>
    </row>
    <row r="42" spans="1:4" x14ac:dyDescent="0.25">
      <c r="A42" s="38" t="s">
        <v>20</v>
      </c>
      <c r="B42" s="51">
        <f>B12-B26-B27-B28</f>
        <v>189.15556723999998</v>
      </c>
      <c r="C42" s="51">
        <f>C12-C26-C27-C28</f>
        <v>198.31202150000001</v>
      </c>
      <c r="D42" s="37">
        <f t="shared" si="2"/>
        <v>4.8407003788486662</v>
      </c>
    </row>
    <row r="43" spans="1:4" x14ac:dyDescent="0.25">
      <c r="A43" s="39" t="s">
        <v>2</v>
      </c>
      <c r="B43" s="50">
        <f t="shared" ref="B43:C46" si="3">B13-B29</f>
        <v>96.474303940000027</v>
      </c>
      <c r="C43" s="50">
        <f t="shared" si="3"/>
        <v>97.588507250000006</v>
      </c>
      <c r="D43" s="40">
        <f t="shared" si="2"/>
        <v>1.1549223622208586</v>
      </c>
    </row>
    <row r="44" spans="1:4" x14ac:dyDescent="0.25">
      <c r="A44" s="38" t="s">
        <v>3</v>
      </c>
      <c r="B44" s="51">
        <f t="shared" si="3"/>
        <v>162.22282078000003</v>
      </c>
      <c r="C44" s="51">
        <f t="shared" si="3"/>
        <v>216.67974899999999</v>
      </c>
      <c r="D44" s="37">
        <f t="shared" si="2"/>
        <v>33.569215452030761</v>
      </c>
    </row>
    <row r="45" spans="1:4" x14ac:dyDescent="0.25">
      <c r="A45" s="39" t="s">
        <v>4</v>
      </c>
      <c r="B45" s="50">
        <f t="shared" si="3"/>
        <v>103.54762193000003</v>
      </c>
      <c r="C45" s="50">
        <f t="shared" si="3"/>
        <v>104.827856</v>
      </c>
      <c r="D45" s="40">
        <f t="shared" si="2"/>
        <v>1.2363722566853568</v>
      </c>
    </row>
    <row r="46" spans="1:4" x14ac:dyDescent="0.25">
      <c r="A46" s="38" t="s">
        <v>5</v>
      </c>
      <c r="B46" s="51">
        <f t="shared" si="3"/>
        <v>66.807304869999982</v>
      </c>
      <c r="C46" s="51">
        <f t="shared" si="3"/>
        <v>67.331999999999994</v>
      </c>
      <c r="D46" s="37">
        <f t="shared" si="2"/>
        <v>0.78538586614294559</v>
      </c>
    </row>
    <row r="47" spans="1:4" ht="15" customHeight="1" x14ac:dyDescent="0.25">
      <c r="A47" s="39" t="s">
        <v>6</v>
      </c>
      <c r="B47" s="50">
        <f>B17-B33-B34-B35</f>
        <v>160.88500532999996</v>
      </c>
      <c r="C47" s="50">
        <f>C17-C33-C34-C35</f>
        <v>160.50978502999999</v>
      </c>
      <c r="D47" s="40">
        <f t="shared" si="2"/>
        <v>-0.23322266685471504</v>
      </c>
    </row>
    <row r="48" spans="1:4" x14ac:dyDescent="0.25">
      <c r="A48" s="38" t="s">
        <v>7</v>
      </c>
      <c r="B48" s="51">
        <f>B18-B36</f>
        <v>97.135295219999961</v>
      </c>
      <c r="C48" s="51">
        <f>C18-C36</f>
        <v>98.060162730000002</v>
      </c>
      <c r="D48" s="37">
        <f t="shared" si="2"/>
        <v>0.95214361361165345</v>
      </c>
    </row>
    <row r="49" spans="1:4" ht="18" customHeight="1" x14ac:dyDescent="0.25">
      <c r="A49" s="47" t="s">
        <v>8</v>
      </c>
      <c r="B49" s="52">
        <f>SUM(B40:B48)</f>
        <v>1119.0705317999998</v>
      </c>
      <c r="C49" s="52">
        <f>SUM(C40:C48)</f>
        <v>1191.82225126</v>
      </c>
      <c r="D49" s="48">
        <f t="shared" si="2"/>
        <v>6.5010843724908653</v>
      </c>
    </row>
    <row r="50" spans="1:4" ht="18" customHeight="1" x14ac:dyDescent="0.25">
      <c r="A50" s="35" t="s">
        <v>38</v>
      </c>
      <c r="B50" s="35"/>
      <c r="C50" s="35"/>
      <c r="D50" s="35"/>
    </row>
    <row r="51" spans="1:4" x14ac:dyDescent="0.25">
      <c r="A51" s="35"/>
      <c r="B51" s="35"/>
      <c r="C51" s="35"/>
      <c r="D51" s="35"/>
    </row>
    <row r="52" spans="1:4" x14ac:dyDescent="0.25">
      <c r="A52" s="35"/>
      <c r="B52" s="44"/>
      <c r="C52" s="44"/>
      <c r="D52" s="35"/>
    </row>
    <row r="53" spans="1:4" x14ac:dyDescent="0.25">
      <c r="A53" s="35"/>
      <c r="B53" s="35"/>
      <c r="C53" s="35"/>
      <c r="D53" s="35"/>
    </row>
  </sheetData>
  <mergeCells count="4">
    <mergeCell ref="A1:E1"/>
    <mergeCell ref="B8:D8"/>
    <mergeCell ref="B20:D20"/>
    <mergeCell ref="B38:D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opLeftCell="A4" workbookViewId="0">
      <selection activeCell="T25" sqref="T25"/>
    </sheetView>
  </sheetViews>
  <sheetFormatPr baseColWidth="10" defaultRowHeight="15" x14ac:dyDescent="0.25"/>
  <cols>
    <col min="1" max="1" width="19.42578125" customWidth="1"/>
    <col min="2" max="9" width="11.5703125" bestFit="1" customWidth="1"/>
    <col min="10" max="10" width="10.7109375" customWidth="1"/>
    <col min="11" max="12" width="10.28515625" customWidth="1"/>
    <col min="13" max="13" width="11.5703125" bestFit="1" customWidth="1"/>
    <col min="14" max="14" width="10.42578125" customWidth="1"/>
    <col min="15" max="15" width="11.5703125" bestFit="1" customWidth="1"/>
    <col min="16" max="16" width="10.42578125" customWidth="1"/>
    <col min="17" max="17" width="11.5703125" bestFit="1" customWidth="1"/>
    <col min="18" max="18" width="12" bestFit="1" customWidth="1"/>
  </cols>
  <sheetData>
    <row r="1" spans="1:18" x14ac:dyDescent="0.2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 t="s">
        <v>43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8" ht="18" customHeight="1" x14ac:dyDescent="0.25">
      <c r="A6" s="2"/>
      <c r="B6" s="56" t="s">
        <v>27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5"/>
      <c r="P6" s="15"/>
      <c r="Q6" s="15"/>
      <c r="R6" s="15"/>
    </row>
    <row r="7" spans="1:18" x14ac:dyDescent="0.25">
      <c r="A7" s="4"/>
      <c r="B7" s="57">
        <v>2010</v>
      </c>
      <c r="C7" s="57">
        <v>2011</v>
      </c>
      <c r="D7" s="5" t="s">
        <v>10</v>
      </c>
      <c r="E7" s="57">
        <v>2012</v>
      </c>
      <c r="F7" s="5" t="s">
        <v>10</v>
      </c>
      <c r="G7" s="57">
        <v>2013</v>
      </c>
      <c r="H7" s="5" t="s">
        <v>10</v>
      </c>
      <c r="I7" s="57">
        <v>2014</v>
      </c>
      <c r="J7" s="5" t="s">
        <v>10</v>
      </c>
      <c r="K7" s="57">
        <v>2015</v>
      </c>
      <c r="L7" s="6" t="s">
        <v>33</v>
      </c>
      <c r="M7" s="6"/>
      <c r="N7" s="5" t="s">
        <v>10</v>
      </c>
      <c r="O7" s="6"/>
      <c r="P7" s="5" t="s">
        <v>10</v>
      </c>
      <c r="Q7" s="6"/>
      <c r="R7" s="5" t="s">
        <v>10</v>
      </c>
    </row>
    <row r="8" spans="1:18" x14ac:dyDescent="0.25">
      <c r="A8" s="1" t="s">
        <v>25</v>
      </c>
      <c r="B8" s="57"/>
      <c r="C8" s="57"/>
      <c r="D8" s="45" t="s">
        <v>15</v>
      </c>
      <c r="E8" s="57"/>
      <c r="F8" s="45" t="s">
        <v>13</v>
      </c>
      <c r="G8" s="57"/>
      <c r="H8" s="45" t="s">
        <v>9</v>
      </c>
      <c r="I8" s="57"/>
      <c r="J8" s="45" t="s">
        <v>11</v>
      </c>
      <c r="K8" s="57"/>
      <c r="L8" s="45" t="s">
        <v>12</v>
      </c>
      <c r="M8" s="6">
        <v>2016</v>
      </c>
      <c r="N8" s="45" t="s">
        <v>26</v>
      </c>
      <c r="O8" s="6">
        <v>2017</v>
      </c>
      <c r="P8" s="45" t="s">
        <v>34</v>
      </c>
      <c r="Q8" s="6">
        <v>2018</v>
      </c>
      <c r="R8" s="45" t="s">
        <v>37</v>
      </c>
    </row>
    <row r="9" spans="1:18" x14ac:dyDescent="0.25">
      <c r="A9" s="2" t="s">
        <v>0</v>
      </c>
      <c r="B9" s="13">
        <v>205.23836245999999</v>
      </c>
      <c r="C9" s="13">
        <v>189.90331344000001</v>
      </c>
      <c r="D9" s="21">
        <v>-7.4718239008502785</v>
      </c>
      <c r="E9" s="13">
        <v>172.78168668000001</v>
      </c>
      <c r="F9" s="21">
        <v>-9.0159705219727861</v>
      </c>
      <c r="G9" s="13">
        <v>149.24196792000001</v>
      </c>
      <c r="H9" s="21">
        <v>-13.623966296611462</v>
      </c>
      <c r="I9" s="13">
        <v>152.69729712999998</v>
      </c>
      <c r="J9" s="21">
        <v>2.3152530472207382</v>
      </c>
      <c r="K9" s="13">
        <v>156.47236554999998</v>
      </c>
      <c r="L9" s="21">
        <v>2.4722562160259214</v>
      </c>
      <c r="M9" s="13">
        <v>158.14243008</v>
      </c>
      <c r="N9" s="21">
        <v>1.0673223505823093</v>
      </c>
      <c r="O9" s="18">
        <v>162.98619662999999</v>
      </c>
      <c r="P9" s="21">
        <v>3.0629139488685402</v>
      </c>
      <c r="Q9" s="28">
        <v>166.19</v>
      </c>
      <c r="R9" s="28">
        <f>(Tabla112[[#This Row],[Columna14]]*100/Tabla112[[#This Row],[Columna12]])-100</f>
        <v>1.9656900008980926</v>
      </c>
    </row>
    <row r="10" spans="1:18" x14ac:dyDescent="0.25">
      <c r="A10" s="2" t="s">
        <v>1</v>
      </c>
      <c r="B10" s="13">
        <v>507.40829878</v>
      </c>
      <c r="C10" s="13">
        <v>435.17986479000001</v>
      </c>
      <c r="D10" s="21">
        <v>-14.234775852831783</v>
      </c>
      <c r="E10" s="13">
        <v>399.4595652700001</v>
      </c>
      <c r="F10" s="21">
        <v>-8.2081691755745858</v>
      </c>
      <c r="G10" s="13">
        <v>386.01754598000002</v>
      </c>
      <c r="H10" s="21">
        <v>-3.3650512989755152</v>
      </c>
      <c r="I10" s="13">
        <v>388.69818289000006</v>
      </c>
      <c r="J10" s="21">
        <v>0.69443395460032953</v>
      </c>
      <c r="K10" s="13">
        <v>400.08926344999992</v>
      </c>
      <c r="L10" s="21">
        <v>2.9305721151836424</v>
      </c>
      <c r="M10" s="13">
        <v>402.36871965</v>
      </c>
      <c r="N10" s="21">
        <v>0.56973690829495161</v>
      </c>
      <c r="O10" s="18">
        <v>410.31872592000002</v>
      </c>
      <c r="P10" s="21">
        <v>1.9758012692724529</v>
      </c>
      <c r="Q10" s="27">
        <v>397.09899999999999</v>
      </c>
      <c r="R10" s="27">
        <f>(Tabla112[[#This Row],[Columna14]]*100/Tabla112[[#This Row],[Columna12]])-100</f>
        <v>-3.2218188166672803</v>
      </c>
    </row>
    <row r="11" spans="1:18" ht="17.25" x14ac:dyDescent="0.25">
      <c r="A11" s="2" t="s">
        <v>31</v>
      </c>
      <c r="B11" s="13">
        <v>534.54270262</v>
      </c>
      <c r="C11" s="13">
        <v>465.96906207999996</v>
      </c>
      <c r="D11" s="21">
        <v>-12.828468184841768</v>
      </c>
      <c r="E11" s="13">
        <v>404.43961887999995</v>
      </c>
      <c r="F11" s="21">
        <v>-13.204619835777057</v>
      </c>
      <c r="G11" s="13">
        <v>372.55062400000003</v>
      </c>
      <c r="H11" s="21">
        <v>-7.8847356666760291</v>
      </c>
      <c r="I11" s="13">
        <v>367.89844263999998</v>
      </c>
      <c r="J11" s="21">
        <v>-1.2487380399609922</v>
      </c>
      <c r="K11" s="13">
        <v>373.33854724000003</v>
      </c>
      <c r="L11" s="21">
        <v>1.4786973711990918</v>
      </c>
      <c r="M11" s="13">
        <v>388.31322279000005</v>
      </c>
      <c r="N11" s="21">
        <v>4.0110177908774958</v>
      </c>
      <c r="O11" s="18">
        <v>377.60739552999996</v>
      </c>
      <c r="P11" s="21">
        <v>-2.757008165490622</v>
      </c>
      <c r="Q11" s="28">
        <v>411.822</v>
      </c>
      <c r="R11" s="28">
        <f>(Tabla112[[#This Row],[Columna14]]*100/Tabla112[[#This Row],[Columna12]])-100</f>
        <v>9.0608936358296859</v>
      </c>
    </row>
    <row r="12" spans="1:18" x14ac:dyDescent="0.25">
      <c r="A12" s="2" t="s">
        <v>2</v>
      </c>
      <c r="B12" s="13">
        <v>205.65098571000004</v>
      </c>
      <c r="C12" s="13">
        <v>192.37557082000001</v>
      </c>
      <c r="D12" s="21">
        <v>-6.4553130363889668</v>
      </c>
      <c r="E12" s="13">
        <v>171.51281368000002</v>
      </c>
      <c r="F12" s="21">
        <v>-10.844805840509045</v>
      </c>
      <c r="G12" s="13">
        <v>154.43032042999999</v>
      </c>
      <c r="H12" s="21">
        <v>-9.9598933067891284</v>
      </c>
      <c r="I12" s="13">
        <v>158.06735963</v>
      </c>
      <c r="J12" s="21">
        <v>2.3551328455920628</v>
      </c>
      <c r="K12" s="13">
        <v>163.4948942</v>
      </c>
      <c r="L12" s="21">
        <v>3.4336845903573332</v>
      </c>
      <c r="M12" s="13">
        <v>167.60519099000001</v>
      </c>
      <c r="N12" s="21">
        <v>2.5140214990273333</v>
      </c>
      <c r="O12" s="18">
        <v>174.95784854000001</v>
      </c>
      <c r="P12" s="21">
        <v>4.3868913048395335</v>
      </c>
      <c r="Q12" s="27">
        <v>177.60400000000001</v>
      </c>
      <c r="R12" s="27">
        <f>(Tabla112[[#This Row],[Columna14]]*100/Tabla112[[#This Row],[Columna12]])-100</f>
        <v>1.5124508457790142</v>
      </c>
    </row>
    <row r="13" spans="1:18" x14ac:dyDescent="0.25">
      <c r="A13" s="2" t="s">
        <v>3</v>
      </c>
      <c r="B13" s="13">
        <v>383.39089511999998</v>
      </c>
      <c r="C13" s="13">
        <v>349.39553241999999</v>
      </c>
      <c r="D13" s="21">
        <v>-8.8670240041458381</v>
      </c>
      <c r="E13" s="13">
        <v>317.12644844999994</v>
      </c>
      <c r="F13" s="21">
        <v>-9.2356887755537027</v>
      </c>
      <c r="G13" s="13">
        <v>301.79718227000001</v>
      </c>
      <c r="H13" s="21">
        <v>-4.8338024957943171</v>
      </c>
      <c r="I13" s="13">
        <v>298.36804025000004</v>
      </c>
      <c r="J13" s="21">
        <v>-1.1362405686518706</v>
      </c>
      <c r="K13" s="13">
        <v>297.09130365999999</v>
      </c>
      <c r="L13" s="21">
        <v>-0.42790661792405027</v>
      </c>
      <c r="M13" s="13">
        <v>300.14356261999995</v>
      </c>
      <c r="N13" s="21">
        <v>1.0273807824052303</v>
      </c>
      <c r="O13" s="18">
        <v>309.82150193000001</v>
      </c>
      <c r="P13" s="21">
        <v>3.2244367413779647</v>
      </c>
      <c r="Q13" s="28">
        <v>325.06799999999998</v>
      </c>
      <c r="R13" s="28">
        <f>(Tabla112[[#This Row],[Columna14]]*100/Tabla112[[#This Row],[Columna12]])-100</f>
        <v>4.9210587305992419</v>
      </c>
    </row>
    <row r="14" spans="1:18" x14ac:dyDescent="0.25">
      <c r="A14" s="2" t="s">
        <v>4</v>
      </c>
      <c r="B14" s="13">
        <v>217.41150265000002</v>
      </c>
      <c r="C14" s="13">
        <v>183.53355590000001</v>
      </c>
      <c r="D14" s="21">
        <v>-15.58240770937425</v>
      </c>
      <c r="E14" s="13">
        <v>159.68775386000002</v>
      </c>
      <c r="F14" s="21">
        <v>-12.992611581607774</v>
      </c>
      <c r="G14" s="13">
        <v>156.54694247</v>
      </c>
      <c r="H14" s="21">
        <v>-1.9668454932077011</v>
      </c>
      <c r="I14" s="13">
        <v>160.36816443000001</v>
      </c>
      <c r="J14" s="21">
        <v>2.4409432082854496</v>
      </c>
      <c r="K14" s="13">
        <v>157.34673940000002</v>
      </c>
      <c r="L14" s="21">
        <v>-1.8840553801554689</v>
      </c>
      <c r="M14" s="13">
        <v>168.45364739999999</v>
      </c>
      <c r="N14" s="21">
        <v>7.0588739508382625</v>
      </c>
      <c r="O14" s="18">
        <v>173.14520293000004</v>
      </c>
      <c r="P14" s="21">
        <v>2.7850720969310667</v>
      </c>
      <c r="Q14" s="27">
        <v>168.54499999999999</v>
      </c>
      <c r="R14" s="27">
        <f>(Tabla112[[#This Row],[Columna14]]*100/Tabla112[[#This Row],[Columna12]])-100</f>
        <v>-2.6568468846692923</v>
      </c>
    </row>
    <row r="15" spans="1:18" x14ac:dyDescent="0.25">
      <c r="A15" s="2" t="s">
        <v>5</v>
      </c>
      <c r="B15" s="13">
        <v>148.69579760999997</v>
      </c>
      <c r="C15" s="13">
        <v>136.74421619999998</v>
      </c>
      <c r="D15" s="21">
        <v>-8.037605367534761</v>
      </c>
      <c r="E15" s="13">
        <v>126.80298625</v>
      </c>
      <c r="F15" s="21">
        <v>-7.2699454691817476</v>
      </c>
      <c r="G15" s="13">
        <v>111.83157925</v>
      </c>
      <c r="H15" s="21">
        <v>-11.80682525132565</v>
      </c>
      <c r="I15" s="13">
        <v>116.21079914000001</v>
      </c>
      <c r="J15" s="21">
        <v>3.915906329293827</v>
      </c>
      <c r="K15" s="13">
        <v>116.28000625</v>
      </c>
      <c r="L15" s="21">
        <v>5.9553079844695586E-2</v>
      </c>
      <c r="M15" s="13">
        <v>115.26643024999998</v>
      </c>
      <c r="N15" s="21">
        <v>-0.87166833980112157</v>
      </c>
      <c r="O15" s="18">
        <v>120.16730486999998</v>
      </c>
      <c r="P15" s="21">
        <v>4.2517796459650459</v>
      </c>
      <c r="Q15" s="28">
        <v>122.148</v>
      </c>
      <c r="R15" s="28">
        <f>(Tabla112[[#This Row],[Columna14]]*100/Tabla112[[#This Row],[Columna12]])-100</f>
        <v>1.6482812293599949</v>
      </c>
    </row>
    <row r="16" spans="1:18" x14ac:dyDescent="0.25">
      <c r="A16" s="2" t="s">
        <v>6</v>
      </c>
      <c r="B16" s="13">
        <v>565.65169442999991</v>
      </c>
      <c r="C16" s="13">
        <v>472.92237046999998</v>
      </c>
      <c r="D16" s="21">
        <v>-16.39336094510282</v>
      </c>
      <c r="E16" s="13">
        <v>449.52848725000001</v>
      </c>
      <c r="F16" s="21">
        <v>-4.9466645438553982</v>
      </c>
      <c r="G16" s="13">
        <v>423.23048884999997</v>
      </c>
      <c r="H16" s="21">
        <v>-5.8501294458285837</v>
      </c>
      <c r="I16" s="13">
        <v>434.91122189999999</v>
      </c>
      <c r="J16" s="21">
        <v>2.7598987685738039</v>
      </c>
      <c r="K16" s="13">
        <v>447.35860797000009</v>
      </c>
      <c r="L16" s="21">
        <v>2.8620521713882376</v>
      </c>
      <c r="M16" s="13">
        <v>456.09242169999999</v>
      </c>
      <c r="N16" s="21">
        <v>1.9523070696307308</v>
      </c>
      <c r="O16" s="18">
        <v>465.12997871999994</v>
      </c>
      <c r="P16" s="21">
        <v>1.981518786546405</v>
      </c>
      <c r="Q16" s="27">
        <v>485.97899999999998</v>
      </c>
      <c r="R16" s="27">
        <f>(Tabla112[[#This Row],[Columna14]]*100/Tabla112[[#This Row],[Columna12]])-100</f>
        <v>4.4824075492564219</v>
      </c>
    </row>
    <row r="17" spans="1:18" x14ac:dyDescent="0.25">
      <c r="A17" s="2" t="s">
        <v>7</v>
      </c>
      <c r="B17" s="13">
        <v>186.22591319000003</v>
      </c>
      <c r="C17" s="13">
        <v>168.67485318000001</v>
      </c>
      <c r="D17" s="21">
        <v>-9.4246067635567243</v>
      </c>
      <c r="E17" s="13">
        <v>161.04993229999999</v>
      </c>
      <c r="F17" s="21">
        <v>-4.520484669912916</v>
      </c>
      <c r="G17" s="13">
        <v>153.65383312</v>
      </c>
      <c r="H17" s="21">
        <v>-4.5924261341648451</v>
      </c>
      <c r="I17" s="13">
        <v>152.78186196999999</v>
      </c>
      <c r="J17" s="21">
        <v>-0.56749065890143391</v>
      </c>
      <c r="K17" s="13">
        <v>148.54769492</v>
      </c>
      <c r="L17" s="21">
        <v>-2.7713807093353813</v>
      </c>
      <c r="M17" s="13">
        <v>151.34242144999999</v>
      </c>
      <c r="N17" s="21">
        <v>1.8813664739160567</v>
      </c>
      <c r="O17" s="18">
        <v>154.32796021999997</v>
      </c>
      <c r="P17" s="21">
        <v>1.9727045076957019</v>
      </c>
      <c r="Q17" s="28">
        <v>155.66200000000001</v>
      </c>
      <c r="R17" s="28">
        <f>(Tabla112[[#This Row],[Columna14]]*100/Tabla112[[#This Row],[Columna12]])-100</f>
        <v>0.86441872107835138</v>
      </c>
    </row>
    <row r="18" spans="1:18" ht="18.75" customHeight="1" x14ac:dyDescent="0.25">
      <c r="A18" s="9" t="s">
        <v>8</v>
      </c>
      <c r="B18" s="14">
        <v>2954.2161525700003</v>
      </c>
      <c r="C18" s="14">
        <v>2594.6983392999996</v>
      </c>
      <c r="D18" s="29">
        <v>-12.169651599705752</v>
      </c>
      <c r="E18" s="14">
        <v>2362.3892926200001</v>
      </c>
      <c r="F18" s="29">
        <v>-8.9532198468463289</v>
      </c>
      <c r="G18" s="14">
        <v>2209.30048429</v>
      </c>
      <c r="H18" s="29">
        <v>-6.4802532253360026</v>
      </c>
      <c r="I18" s="14">
        <v>2230.0013699800002</v>
      </c>
      <c r="J18" s="29">
        <v>0.93698823845831569</v>
      </c>
      <c r="K18" s="14">
        <v>2260.0194226400004</v>
      </c>
      <c r="L18" s="29">
        <v>1.3461001891792439</v>
      </c>
      <c r="M18" s="14">
        <v>2307.7280469299999</v>
      </c>
      <c r="N18" s="29">
        <v>2.1109829328045904</v>
      </c>
      <c r="O18" s="19">
        <v>2348.4621152899995</v>
      </c>
      <c r="P18" s="29">
        <v>1.7651156259156549</v>
      </c>
      <c r="Q18" s="46">
        <f>SUBTOTAL(109,Q9:Q17)</f>
        <v>2410.1169999999997</v>
      </c>
      <c r="R18" s="46">
        <f>(Tabla112[[#This Row],[Columna14]]*100/Tabla112[[#This Row],[Columna12]])-100</f>
        <v>2.6253301813381285</v>
      </c>
    </row>
    <row r="19" spans="1:1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8" customHeight="1" x14ac:dyDescent="0.25">
      <c r="A20" s="2"/>
      <c r="B20" s="56" t="s">
        <v>29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5"/>
      <c r="P20" s="15"/>
      <c r="Q20" s="15"/>
      <c r="R20" s="15"/>
    </row>
    <row r="21" spans="1:18" x14ac:dyDescent="0.25">
      <c r="A21" s="4"/>
      <c r="B21" s="57">
        <v>2010</v>
      </c>
      <c r="C21" s="57">
        <v>2011</v>
      </c>
      <c r="D21" s="5" t="s">
        <v>10</v>
      </c>
      <c r="E21" s="57">
        <v>2012</v>
      </c>
      <c r="F21" s="5" t="s">
        <v>10</v>
      </c>
      <c r="G21" s="57">
        <v>2013</v>
      </c>
      <c r="H21" s="5" t="s">
        <v>10</v>
      </c>
      <c r="I21" s="57">
        <v>2014</v>
      </c>
      <c r="J21" s="5" t="s">
        <v>10</v>
      </c>
      <c r="K21" s="57">
        <v>2015</v>
      </c>
      <c r="L21" s="6" t="s">
        <v>32</v>
      </c>
      <c r="M21" s="6"/>
      <c r="N21" s="5" t="s">
        <v>10</v>
      </c>
      <c r="O21" s="6"/>
      <c r="P21" s="5" t="s">
        <v>10</v>
      </c>
      <c r="Q21" s="6"/>
      <c r="R21" s="5" t="s">
        <v>10</v>
      </c>
    </row>
    <row r="22" spans="1:18" x14ac:dyDescent="0.25">
      <c r="A22" s="1" t="s">
        <v>16</v>
      </c>
      <c r="B22" s="57"/>
      <c r="C22" s="57"/>
      <c r="D22" s="45" t="s">
        <v>15</v>
      </c>
      <c r="E22" s="57"/>
      <c r="F22" s="45" t="s">
        <v>13</v>
      </c>
      <c r="G22" s="57"/>
      <c r="H22" s="45" t="s">
        <v>9</v>
      </c>
      <c r="I22" s="57"/>
      <c r="J22" s="45" t="s">
        <v>11</v>
      </c>
      <c r="K22" s="57"/>
      <c r="L22" s="45" t="s">
        <v>12</v>
      </c>
      <c r="M22" s="6">
        <v>2016</v>
      </c>
      <c r="N22" s="45" t="s">
        <v>26</v>
      </c>
      <c r="O22" s="6">
        <v>2017</v>
      </c>
      <c r="P22" s="45" t="s">
        <v>34</v>
      </c>
      <c r="Q22" s="6">
        <v>2018</v>
      </c>
      <c r="R22" s="45" t="s">
        <v>37</v>
      </c>
    </row>
    <row r="23" spans="1:18" x14ac:dyDescent="0.25">
      <c r="A23" s="2" t="s">
        <v>17</v>
      </c>
      <c r="B23" s="13">
        <v>64.199099560000008</v>
      </c>
      <c r="C23" s="13">
        <v>58.248567710000003</v>
      </c>
      <c r="D23" s="8">
        <v>-9.268871200348654</v>
      </c>
      <c r="E23" s="7">
        <v>53.389769299999998</v>
      </c>
      <c r="F23" s="8">
        <v>-8.3414899301736032</v>
      </c>
      <c r="G23" s="13">
        <v>51.236496339999995</v>
      </c>
      <c r="H23" s="8">
        <v>-4.0331190567628132</v>
      </c>
      <c r="I23" s="13">
        <v>53.645126039999987</v>
      </c>
      <c r="J23" s="8">
        <v>4.7010039172401195</v>
      </c>
      <c r="K23" s="13">
        <v>54.777313480000004</v>
      </c>
      <c r="L23" s="8">
        <v>2.1105131511030675</v>
      </c>
      <c r="M23" s="13">
        <v>53.897545549999997</v>
      </c>
      <c r="N23" s="21">
        <v>-1.6060808281903514</v>
      </c>
      <c r="O23" s="18">
        <v>58.608352590000003</v>
      </c>
      <c r="P23" s="25">
        <v>8.7402997519244288</v>
      </c>
      <c r="Q23" s="28">
        <v>57.721669749999997</v>
      </c>
      <c r="R23" s="32">
        <v>-1.5128950069674687</v>
      </c>
    </row>
    <row r="24" spans="1:18" x14ac:dyDescent="0.25">
      <c r="A24" s="2" t="s">
        <v>1</v>
      </c>
      <c r="B24" s="13">
        <v>231.31260233000003</v>
      </c>
      <c r="C24" s="13">
        <v>192.5824944</v>
      </c>
      <c r="D24" s="8">
        <v>-16.743622068090382</v>
      </c>
      <c r="E24" s="7">
        <v>193.26753889000003</v>
      </c>
      <c r="F24" s="8">
        <v>0.35571482866826409</v>
      </c>
      <c r="G24" s="13">
        <v>187.97867805999999</v>
      </c>
      <c r="H24" s="8">
        <v>-2.7365489623222361</v>
      </c>
      <c r="I24" s="13">
        <v>190.40746755999999</v>
      </c>
      <c r="J24" s="8">
        <v>1.292055846474647</v>
      </c>
      <c r="K24" s="13">
        <v>199.78673000000001</v>
      </c>
      <c r="L24" s="8">
        <v>4.9258900190164479</v>
      </c>
      <c r="M24" s="13">
        <v>199.334563</v>
      </c>
      <c r="N24" s="21">
        <v>-0.22632484149473581</v>
      </c>
      <c r="O24" s="18">
        <v>204.766222</v>
      </c>
      <c r="P24" s="25">
        <v>2.7248957322067606</v>
      </c>
      <c r="Q24" s="27">
        <v>185.21356950000001</v>
      </c>
      <c r="R24" s="31">
        <v>-9.548768497569867</v>
      </c>
    </row>
    <row r="25" spans="1:18" x14ac:dyDescent="0.25">
      <c r="A25" s="2" t="s">
        <v>18</v>
      </c>
      <c r="B25" s="13">
        <v>42.966525350000012</v>
      </c>
      <c r="C25" s="13">
        <v>25.569800000000004</v>
      </c>
      <c r="D25" s="8">
        <v>-40.489020716216707</v>
      </c>
      <c r="E25" s="7">
        <v>22.052931000000001</v>
      </c>
      <c r="F25" s="8">
        <v>-13.753994947164241</v>
      </c>
      <c r="G25" s="13">
        <v>29.5369387</v>
      </c>
      <c r="H25" s="8">
        <v>33.936566980597718</v>
      </c>
      <c r="I25" s="13">
        <v>26.517380629999998</v>
      </c>
      <c r="J25" s="8">
        <v>-10.222989256500028</v>
      </c>
      <c r="K25" s="13">
        <v>26.517380629999998</v>
      </c>
      <c r="L25" s="8">
        <v>0</v>
      </c>
      <c r="M25" s="13">
        <v>26.517380629999998</v>
      </c>
      <c r="N25" s="21">
        <v>0</v>
      </c>
      <c r="O25" s="18">
        <v>29.336413649999997</v>
      </c>
      <c r="P25" s="25">
        <v>10.630887942268071</v>
      </c>
      <c r="Q25" s="28">
        <v>33.702267569999997</v>
      </c>
      <c r="R25" s="32">
        <v>14.882030135268423</v>
      </c>
    </row>
    <row r="26" spans="1:18" x14ac:dyDescent="0.25">
      <c r="A26" s="2" t="s">
        <v>19</v>
      </c>
      <c r="B26" s="13">
        <v>46.297499999999999</v>
      </c>
      <c r="C26" s="13">
        <v>39.135092</v>
      </c>
      <c r="D26" s="8">
        <v>-15.470399049624717</v>
      </c>
      <c r="E26" s="7">
        <v>36.765751999999999</v>
      </c>
      <c r="F26" s="8">
        <v>-6.0542594354958883</v>
      </c>
      <c r="G26" s="13">
        <v>33.307426</v>
      </c>
      <c r="H26" s="8">
        <v>-9.4063790671274745</v>
      </c>
      <c r="I26" s="13">
        <v>36.619410000000002</v>
      </c>
      <c r="J26" s="8">
        <v>9.9436804273017199</v>
      </c>
      <c r="K26" s="13">
        <v>34.780107000000001</v>
      </c>
      <c r="L26" s="8">
        <v>-5.0227543261893066</v>
      </c>
      <c r="M26" s="13">
        <v>37.443866999999997</v>
      </c>
      <c r="N26" s="21">
        <v>7.6588608539933309</v>
      </c>
      <c r="O26" s="18">
        <v>37.751321820000001</v>
      </c>
      <c r="P26" s="25">
        <v>0.82110862107272142</v>
      </c>
      <c r="Q26" s="27">
        <v>38.139323429999997</v>
      </c>
      <c r="R26" s="31">
        <v>1.027782846518619</v>
      </c>
    </row>
    <row r="27" spans="1:18" x14ac:dyDescent="0.25">
      <c r="A27" s="2" t="s">
        <v>20</v>
      </c>
      <c r="B27" s="13">
        <v>178.30528097999999</v>
      </c>
      <c r="C27" s="13">
        <v>151.49648192000001</v>
      </c>
      <c r="D27" s="8">
        <v>-15.035336537792748</v>
      </c>
      <c r="E27" s="7">
        <v>134.14093999999997</v>
      </c>
      <c r="F27" s="8">
        <v>-11.456069276357784</v>
      </c>
      <c r="G27" s="13">
        <v>127.80910956999999</v>
      </c>
      <c r="H27" s="8">
        <v>-4.7202818393847465</v>
      </c>
      <c r="I27" s="13">
        <v>125.78750368999999</v>
      </c>
      <c r="J27" s="8">
        <v>-1.581738490160415</v>
      </c>
      <c r="K27" s="13">
        <v>132.57728500000002</v>
      </c>
      <c r="L27" s="8">
        <v>5.397818631279339</v>
      </c>
      <c r="M27" s="13">
        <v>145.91689528999999</v>
      </c>
      <c r="N27" s="21">
        <v>10.061761552893456</v>
      </c>
      <c r="O27" s="18">
        <v>119.56558828999999</v>
      </c>
      <c r="P27" s="25">
        <v>-18.059119848752641</v>
      </c>
      <c r="Q27" s="28">
        <v>144.8933725</v>
      </c>
      <c r="R27" s="32">
        <v>21.183171991400073</v>
      </c>
    </row>
    <row r="28" spans="1:18" x14ac:dyDescent="0.25">
      <c r="A28" s="2" t="s">
        <v>21</v>
      </c>
      <c r="B28" s="13">
        <v>64.027125089999998</v>
      </c>
      <c r="C28" s="13">
        <v>64.027125089999998</v>
      </c>
      <c r="D28" s="8">
        <v>0</v>
      </c>
      <c r="E28" s="7">
        <v>49.949271000000003</v>
      </c>
      <c r="F28" s="8">
        <v>-21.987328136647406</v>
      </c>
      <c r="G28" s="13">
        <v>48.8765</v>
      </c>
      <c r="H28" s="8">
        <v>-2.1477210348074962</v>
      </c>
      <c r="I28" s="13">
        <v>52.208489999999998</v>
      </c>
      <c r="J28" s="8">
        <v>6.8171616216382072</v>
      </c>
      <c r="K28" s="13">
        <v>53.960800000000006</v>
      </c>
      <c r="L28" s="8">
        <v>3.3563698164800497</v>
      </c>
      <c r="M28" s="13">
        <v>51.312489999999997</v>
      </c>
      <c r="N28" s="21">
        <v>-4.9078405064417217</v>
      </c>
      <c r="O28" s="18">
        <v>47.602395000000001</v>
      </c>
      <c r="P28" s="25">
        <v>-7.2303936137186016</v>
      </c>
      <c r="Q28" s="27">
        <v>47.946711000000001</v>
      </c>
      <c r="R28" s="31">
        <v>0.72331654741321927</v>
      </c>
    </row>
    <row r="29" spans="1:18" x14ac:dyDescent="0.25">
      <c r="A29" s="2" t="s">
        <v>22</v>
      </c>
      <c r="B29" s="13">
        <v>32.773241999999996</v>
      </c>
      <c r="C29" s="13">
        <v>31.088048000000001</v>
      </c>
      <c r="D29" s="8">
        <v>-5.1419813761482605</v>
      </c>
      <c r="E29" s="7">
        <v>27.766466000000001</v>
      </c>
      <c r="F29" s="8">
        <v>-10.684434095058007</v>
      </c>
      <c r="G29" s="13">
        <v>22.352444999999999</v>
      </c>
      <c r="H29" s="8">
        <v>-19.498415822885061</v>
      </c>
      <c r="I29" s="13">
        <v>22.289445000000001</v>
      </c>
      <c r="J29" s="8">
        <v>-0.2818483615550782</v>
      </c>
      <c r="K29" s="13">
        <v>22.289445000000001</v>
      </c>
      <c r="L29" s="8">
        <v>0</v>
      </c>
      <c r="M29" s="13">
        <v>20.264164000000001</v>
      </c>
      <c r="N29" s="21">
        <v>-9.0862782810428833</v>
      </c>
      <c r="O29" s="18">
        <v>21.283844999999999</v>
      </c>
      <c r="P29" s="25">
        <v>5.0319421023240753</v>
      </c>
      <c r="Q29" s="28">
        <v>20.669895</v>
      </c>
      <c r="R29" s="32">
        <v>-2.8845821795826794</v>
      </c>
    </row>
    <row r="30" spans="1:18" x14ac:dyDescent="0.25">
      <c r="A30" s="2" t="s">
        <v>2</v>
      </c>
      <c r="B30" s="13">
        <v>93.054159949999999</v>
      </c>
      <c r="C30" s="13">
        <v>89.661264750000001</v>
      </c>
      <c r="D30" s="12">
        <v>-3.6461510176687155</v>
      </c>
      <c r="E30" s="7">
        <v>80.341452000000004</v>
      </c>
      <c r="F30" s="12">
        <v>-10.394469424434478</v>
      </c>
      <c r="G30" s="13">
        <v>74.202111240000008</v>
      </c>
      <c r="H30" s="12">
        <v>-7.6415606230268178</v>
      </c>
      <c r="I30" s="13">
        <v>72.738870779999999</v>
      </c>
      <c r="J30" s="12">
        <v>-1.9719660742095284</v>
      </c>
      <c r="K30" s="13">
        <v>72.935398140000018</v>
      </c>
      <c r="L30" s="12">
        <v>0.27018203319985862</v>
      </c>
      <c r="M30" s="13">
        <v>75.579618889999992</v>
      </c>
      <c r="N30" s="21">
        <v>3.6254285538064495</v>
      </c>
      <c r="O30" s="18">
        <v>78.483544599999988</v>
      </c>
      <c r="P30" s="25">
        <v>3.8422074001542788</v>
      </c>
      <c r="Q30" s="27">
        <v>80.015492750000007</v>
      </c>
      <c r="R30" s="31">
        <v>1.9519354761660708</v>
      </c>
    </row>
    <row r="31" spans="1:18" x14ac:dyDescent="0.25">
      <c r="A31" s="2" t="s">
        <v>3</v>
      </c>
      <c r="B31" s="13">
        <v>168.91691412999998</v>
      </c>
      <c r="C31" s="13">
        <v>139.36936308</v>
      </c>
      <c r="D31" s="12">
        <v>-17.492357827032002</v>
      </c>
      <c r="E31" s="7">
        <v>141.16011665000002</v>
      </c>
      <c r="F31" s="12">
        <v>1.2848975775056692</v>
      </c>
      <c r="G31" s="13">
        <v>141.73470345999999</v>
      </c>
      <c r="H31" s="12">
        <v>0.40704614280295642</v>
      </c>
      <c r="I31" s="13">
        <v>139.48978656</v>
      </c>
      <c r="J31" s="12">
        <v>-1.5838865466237326</v>
      </c>
      <c r="K31" s="13">
        <v>142.35335990999999</v>
      </c>
      <c r="L31" s="12">
        <v>2.0528910543341152</v>
      </c>
      <c r="M31" s="13">
        <v>143.06758640000001</v>
      </c>
      <c r="N31" s="21">
        <v>0.50172787663849738</v>
      </c>
      <c r="O31" s="18">
        <v>147.59868114999998</v>
      </c>
      <c r="P31" s="25">
        <v>3.1671008535305556</v>
      </c>
      <c r="Q31" s="28">
        <v>108.388251</v>
      </c>
      <c r="R31" s="32">
        <v>-26.565569451228114</v>
      </c>
    </row>
    <row r="32" spans="1:18" x14ac:dyDescent="0.25">
      <c r="A32" s="2" t="s">
        <v>4</v>
      </c>
      <c r="B32" s="13">
        <v>85.478195000000014</v>
      </c>
      <c r="C32" s="13">
        <v>66.150835000000001</v>
      </c>
      <c r="D32" s="12">
        <v>-22.610865847132125</v>
      </c>
      <c r="E32" s="7">
        <v>57.001562</v>
      </c>
      <c r="F32" s="12">
        <v>-13.830925943716368</v>
      </c>
      <c r="G32" s="13">
        <v>60.241425</v>
      </c>
      <c r="H32" s="12">
        <v>5.683814418980317</v>
      </c>
      <c r="I32" s="13">
        <v>62.861522999999998</v>
      </c>
      <c r="J32" s="12">
        <v>4.3493293858835473</v>
      </c>
      <c r="K32" s="13">
        <v>58.283448</v>
      </c>
      <c r="L32" s="12">
        <v>-7.282793641509457</v>
      </c>
      <c r="M32" s="13">
        <v>67.198767000000004</v>
      </c>
      <c r="N32" s="21">
        <v>15.296485204512972</v>
      </c>
      <c r="O32" s="18">
        <v>69.597581000000005</v>
      </c>
      <c r="P32" s="25">
        <v>3.5697291886322877</v>
      </c>
      <c r="Q32" s="27">
        <v>63.717143999999998</v>
      </c>
      <c r="R32" s="31">
        <v>-8.4491973938002332</v>
      </c>
    </row>
    <row r="33" spans="1:18" x14ac:dyDescent="0.25">
      <c r="A33" s="2" t="s">
        <v>5</v>
      </c>
      <c r="B33" s="13">
        <v>40.5535</v>
      </c>
      <c r="C33" s="13">
        <v>55.094999999999999</v>
      </c>
      <c r="D33" s="12">
        <v>35.85757086318074</v>
      </c>
      <c r="E33" s="7">
        <v>53.534999999999997</v>
      </c>
      <c r="F33" s="12">
        <v>-2.8314729104274439</v>
      </c>
      <c r="G33" s="13">
        <v>49.094000000000001</v>
      </c>
      <c r="H33" s="12">
        <v>-8.2955076118427193</v>
      </c>
      <c r="I33" s="13">
        <v>54.7</v>
      </c>
      <c r="J33" s="12">
        <v>11.418910661180593</v>
      </c>
      <c r="K33" s="13">
        <v>56.265000000000001</v>
      </c>
      <c r="L33" s="12">
        <v>2.8610603290676417</v>
      </c>
      <c r="M33" s="13">
        <v>52.09</v>
      </c>
      <c r="N33" s="21">
        <v>-7.4202434906247223</v>
      </c>
      <c r="O33" s="18">
        <v>53.36</v>
      </c>
      <c r="P33" s="25">
        <v>2.4380879247456249</v>
      </c>
      <c r="Q33" s="28">
        <v>54.816000000000003</v>
      </c>
      <c r="R33" s="32">
        <v>2.7286356821589237</v>
      </c>
    </row>
    <row r="34" spans="1:18" x14ac:dyDescent="0.25">
      <c r="A34" s="2" t="s">
        <v>6</v>
      </c>
      <c r="B34" s="13">
        <v>308.89845500000001</v>
      </c>
      <c r="C34" s="13">
        <v>263.95045199999998</v>
      </c>
      <c r="D34" s="12">
        <v>-14.551061124601619</v>
      </c>
      <c r="E34" s="7">
        <v>263.28233399999999</v>
      </c>
      <c r="F34" s="12">
        <v>-0.25312250649224755</v>
      </c>
      <c r="G34" s="13">
        <v>251.31336999999999</v>
      </c>
      <c r="H34" s="12">
        <v>-4.5460566298382865</v>
      </c>
      <c r="I34" s="13">
        <v>248.14589699999999</v>
      </c>
      <c r="J34" s="12">
        <v>-1.2603678825364517</v>
      </c>
      <c r="K34" s="13">
        <v>270.16412699999995</v>
      </c>
      <c r="L34" s="12">
        <v>8.8730985545974921</v>
      </c>
      <c r="M34" s="13">
        <v>267.133938</v>
      </c>
      <c r="N34" s="21">
        <v>-1.1216104201724588</v>
      </c>
      <c r="O34" s="18">
        <v>270.58995499999997</v>
      </c>
      <c r="P34" s="25">
        <v>1.2937393975002811</v>
      </c>
      <c r="Q34" s="27">
        <v>289.14719500000001</v>
      </c>
      <c r="R34" s="31">
        <v>6.8580668487860237</v>
      </c>
    </row>
    <row r="35" spans="1:18" x14ac:dyDescent="0.25">
      <c r="A35" s="2" t="s">
        <v>23</v>
      </c>
      <c r="B35" s="13">
        <v>23.404980999999999</v>
      </c>
      <c r="C35" s="13">
        <v>14.23483538</v>
      </c>
      <c r="D35" s="12">
        <v>-39.180316446315423</v>
      </c>
      <c r="E35" s="7">
        <v>13.508466009999999</v>
      </c>
      <c r="F35" s="12">
        <v>-5.1027591862463844</v>
      </c>
      <c r="G35" s="13">
        <v>13.01199044</v>
      </c>
      <c r="H35" s="12">
        <v>-3.6752919956453334</v>
      </c>
      <c r="I35" s="13">
        <v>13.35897084</v>
      </c>
      <c r="J35" s="12">
        <v>2.6666204651776582</v>
      </c>
      <c r="K35" s="13">
        <v>14.27968688</v>
      </c>
      <c r="L35" s="12">
        <v>6.8921180458239499</v>
      </c>
      <c r="M35" s="13">
        <v>15.216679239999998</v>
      </c>
      <c r="N35" s="21">
        <v>6.5617150283059882</v>
      </c>
      <c r="O35" s="18">
        <v>15.735982</v>
      </c>
      <c r="P35" s="25">
        <v>3.4127206850422005</v>
      </c>
      <c r="Q35" s="28">
        <v>18.881281999999999</v>
      </c>
      <c r="R35" s="32">
        <v>19.987948638985472</v>
      </c>
    </row>
    <row r="36" spans="1:18" x14ac:dyDescent="0.25">
      <c r="A36" s="2" t="s">
        <v>24</v>
      </c>
      <c r="B36" s="13">
        <v>19.162101360000001</v>
      </c>
      <c r="C36" s="13">
        <v>19.667292799999998</v>
      </c>
      <c r="D36" s="8">
        <v>2.6364093922108274</v>
      </c>
      <c r="E36" s="7">
        <v>17.958414489999999</v>
      </c>
      <c r="F36" s="8">
        <v>-8.6889351136319082</v>
      </c>
      <c r="G36" s="13">
        <v>17.625622279999995</v>
      </c>
      <c r="H36" s="8">
        <v>-1.8531269015163669</v>
      </c>
      <c r="I36" s="13">
        <v>15.58701316</v>
      </c>
      <c r="J36" s="8">
        <v>-11.566168204530456</v>
      </c>
      <c r="K36" s="13">
        <v>17.712376889999998</v>
      </c>
      <c r="L36" s="8">
        <v>13.635477869834551</v>
      </c>
      <c r="M36" s="13">
        <v>19.664866449999998</v>
      </c>
      <c r="N36" s="21">
        <v>11.023306313577422</v>
      </c>
      <c r="O36" s="18">
        <v>17.919036390000002</v>
      </c>
      <c r="P36" s="25">
        <v>-8.8779146527079309</v>
      </c>
      <c r="Q36" s="27">
        <v>17.440737970000001</v>
      </c>
      <c r="R36" s="31">
        <v>-2.6692195360846682</v>
      </c>
    </row>
    <row r="37" spans="1:18" ht="19.5" customHeight="1" x14ac:dyDescent="0.25">
      <c r="A37" s="2" t="s">
        <v>7</v>
      </c>
      <c r="B37" s="13">
        <v>64.691622260000003</v>
      </c>
      <c r="C37" s="13">
        <v>56.633724860000001</v>
      </c>
      <c r="D37" s="8">
        <v>-12.455859226430837</v>
      </c>
      <c r="E37" s="7">
        <v>60.009449610000004</v>
      </c>
      <c r="F37" s="8">
        <v>5.9606263906265706</v>
      </c>
      <c r="G37" s="13">
        <v>56.792788569999999</v>
      </c>
      <c r="H37" s="8">
        <v>-5.3602575276144186</v>
      </c>
      <c r="I37" s="13">
        <v>58.667522120000001</v>
      </c>
      <c r="J37" s="8">
        <v>3.3010063376079875</v>
      </c>
      <c r="K37" s="13">
        <v>57.190375599999996</v>
      </c>
      <c r="L37" s="8">
        <v>-2.5178266724451221</v>
      </c>
      <c r="M37" s="13">
        <v>56.752500690000005</v>
      </c>
      <c r="N37" s="21">
        <v>-0.76564440328661065</v>
      </c>
      <c r="O37" s="18">
        <v>57.192664999999998</v>
      </c>
      <c r="P37" s="25">
        <v>0.775585753312103</v>
      </c>
      <c r="Q37" s="28">
        <v>57.601837269999997</v>
      </c>
      <c r="R37" s="32">
        <v>0.71542787873234204</v>
      </c>
    </row>
    <row r="38" spans="1:18" ht="18" customHeight="1" x14ac:dyDescent="0.25">
      <c r="A38" s="9" t="s">
        <v>8</v>
      </c>
      <c r="B38" s="14">
        <v>1464.04130401</v>
      </c>
      <c r="C38" s="14">
        <v>1266.91037699</v>
      </c>
      <c r="D38" s="11">
        <v>-13.464847370088512</v>
      </c>
      <c r="E38" s="10">
        <v>1204.1294629500001</v>
      </c>
      <c r="F38" s="11">
        <v>-4.9554345106209112</v>
      </c>
      <c r="G38" s="14">
        <v>1165.1136046600002</v>
      </c>
      <c r="H38" s="11">
        <v>-3.240171384430278</v>
      </c>
      <c r="I38" s="14">
        <v>1173.0244063800001</v>
      </c>
      <c r="J38" s="11">
        <v>0.67897256442288112</v>
      </c>
      <c r="K38" s="14">
        <v>1213.87283353</v>
      </c>
      <c r="L38" s="11">
        <v>3.4823169004692538</v>
      </c>
      <c r="M38" s="14">
        <v>1231.3908621400001</v>
      </c>
      <c r="N38" s="22">
        <v>1.443151879349412</v>
      </c>
      <c r="O38" s="19">
        <v>1229.3915834899999</v>
      </c>
      <c r="P38" s="26">
        <v>-0.16235938656599153</v>
      </c>
      <c r="Q38" s="19">
        <f>SUM(Q23:Q37)</f>
        <v>1218.2947487400002</v>
      </c>
      <c r="R38" s="33">
        <v>-0.90262816982185257</v>
      </c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8.75" customHeight="1" x14ac:dyDescent="0.25">
      <c r="A40" s="2"/>
      <c r="B40" s="56" t="s">
        <v>28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15"/>
      <c r="P40" s="15"/>
      <c r="Q40" s="15"/>
      <c r="R40" s="15"/>
    </row>
    <row r="41" spans="1:18" x14ac:dyDescent="0.25">
      <c r="A41" s="4"/>
      <c r="B41" s="57">
        <v>2010</v>
      </c>
      <c r="C41" s="57">
        <v>2011</v>
      </c>
      <c r="D41" s="5" t="s">
        <v>10</v>
      </c>
      <c r="E41" s="57">
        <v>2012</v>
      </c>
      <c r="F41" s="5" t="s">
        <v>10</v>
      </c>
      <c r="G41" s="57">
        <v>2013</v>
      </c>
      <c r="H41" s="5" t="s">
        <v>10</v>
      </c>
      <c r="I41" s="57">
        <v>2014</v>
      </c>
      <c r="J41" s="5" t="s">
        <v>10</v>
      </c>
      <c r="K41" s="57">
        <v>2015</v>
      </c>
      <c r="L41" s="6" t="s">
        <v>14</v>
      </c>
      <c r="M41" s="6"/>
      <c r="N41" s="5" t="s">
        <v>10</v>
      </c>
      <c r="O41" s="6"/>
      <c r="P41" s="5" t="s">
        <v>10</v>
      </c>
      <c r="Q41" s="6"/>
      <c r="R41" s="5" t="s">
        <v>10</v>
      </c>
    </row>
    <row r="42" spans="1:18" x14ac:dyDescent="0.25">
      <c r="A42" s="1" t="s">
        <v>25</v>
      </c>
      <c r="B42" s="57"/>
      <c r="C42" s="57"/>
      <c r="D42" s="45" t="s">
        <v>15</v>
      </c>
      <c r="E42" s="57"/>
      <c r="F42" s="45" t="s">
        <v>13</v>
      </c>
      <c r="G42" s="57"/>
      <c r="H42" s="45" t="s">
        <v>9</v>
      </c>
      <c r="I42" s="57"/>
      <c r="J42" s="45" t="s">
        <v>11</v>
      </c>
      <c r="K42" s="57"/>
      <c r="L42" s="45" t="s">
        <v>12</v>
      </c>
      <c r="M42" s="6">
        <v>2016</v>
      </c>
      <c r="N42" s="45" t="s">
        <v>26</v>
      </c>
      <c r="O42" s="6">
        <v>2017</v>
      </c>
      <c r="P42" s="45" t="s">
        <v>34</v>
      </c>
      <c r="Q42" s="6">
        <v>2018</v>
      </c>
      <c r="R42" s="45" t="s">
        <v>37</v>
      </c>
    </row>
    <row r="43" spans="1:18" x14ac:dyDescent="0.25">
      <c r="A43" s="2" t="s">
        <v>0</v>
      </c>
      <c r="B43" s="13">
        <v>141.03926290000001</v>
      </c>
      <c r="C43" s="13">
        <v>131.65474573</v>
      </c>
      <c r="D43" s="8">
        <v>-6.653833107915375</v>
      </c>
      <c r="E43" s="13">
        <v>119.39191738000001</v>
      </c>
      <c r="F43" s="8">
        <v>-9.3143838317449017</v>
      </c>
      <c r="G43" s="13">
        <v>98.005471579999991</v>
      </c>
      <c r="H43" s="8">
        <v>-17.912808730536874</v>
      </c>
      <c r="I43" s="13">
        <v>99.052171090000002</v>
      </c>
      <c r="J43" s="8">
        <v>1.0680010953731345</v>
      </c>
      <c r="K43" s="13">
        <v>101.69505206999997</v>
      </c>
      <c r="L43" s="8">
        <v>2.6681706730068733</v>
      </c>
      <c r="M43" s="13">
        <v>104.24488452999999</v>
      </c>
      <c r="N43" s="8">
        <v>2.5073318790818733</v>
      </c>
      <c r="O43" s="16">
        <v>104.37784403999999</v>
      </c>
      <c r="P43" s="23">
        <v>0.12754535687716576</v>
      </c>
      <c r="Q43" s="16">
        <v>108.46833025000001</v>
      </c>
      <c r="R43" s="16">
        <v>3.9189219202807521</v>
      </c>
    </row>
    <row r="44" spans="1:18" x14ac:dyDescent="0.25">
      <c r="A44" s="2" t="s">
        <v>1</v>
      </c>
      <c r="B44" s="13">
        <v>186.83167109999997</v>
      </c>
      <c r="C44" s="13">
        <v>177.89247839000001</v>
      </c>
      <c r="D44" s="8">
        <v>-4.7846238581334273</v>
      </c>
      <c r="E44" s="13">
        <v>147.37334338000002</v>
      </c>
      <c r="F44" s="8">
        <v>-17.155944583048523</v>
      </c>
      <c r="G44" s="13">
        <v>135.19450321999997</v>
      </c>
      <c r="H44" s="8">
        <v>-8.2639369377656635</v>
      </c>
      <c r="I44" s="13">
        <v>135.15392470000006</v>
      </c>
      <c r="J44" s="8">
        <v>-3.0014918531036654E-2</v>
      </c>
      <c r="K44" s="13">
        <v>139.00504581999988</v>
      </c>
      <c r="L44" s="8">
        <v>2.8494334356535487</v>
      </c>
      <c r="M44" s="13">
        <v>139.07290902</v>
      </c>
      <c r="N44" s="8">
        <v>4.8820673810637198E-2</v>
      </c>
      <c r="O44" s="16">
        <v>138.46476845000001</v>
      </c>
      <c r="P44" s="23">
        <v>-0.43728183604222498</v>
      </c>
      <c r="Q44" s="16">
        <v>140.04383949999999</v>
      </c>
      <c r="R44" s="16">
        <v>1.1404135995577747</v>
      </c>
    </row>
    <row r="45" spans="1:18" ht="17.25" x14ac:dyDescent="0.25">
      <c r="A45" s="2" t="s">
        <v>31</v>
      </c>
      <c r="B45" s="13">
        <v>259.43705455000003</v>
      </c>
      <c r="C45" s="13">
        <v>219.35740706999991</v>
      </c>
      <c r="D45" s="8">
        <v>-15.448698162843112</v>
      </c>
      <c r="E45" s="13">
        <v>192.58294187999999</v>
      </c>
      <c r="F45" s="8">
        <v>-12.205863274749509</v>
      </c>
      <c r="G45" s="13">
        <v>173.51256943000004</v>
      </c>
      <c r="H45" s="8">
        <v>-9.9024203617591784</v>
      </c>
      <c r="I45" s="13">
        <v>167.61300394999998</v>
      </c>
      <c r="J45" s="8">
        <v>-3.4000796019449782</v>
      </c>
      <c r="K45" s="13">
        <v>164.51101724000003</v>
      </c>
      <c r="L45" s="8">
        <v>-1.8506837995250718</v>
      </c>
      <c r="M45" s="13">
        <v>170.81967350000005</v>
      </c>
      <c r="N45" s="8">
        <v>3.8347925663826783</v>
      </c>
      <c r="O45" s="16">
        <v>189.15556723999998</v>
      </c>
      <c r="P45" s="23">
        <v>10.73406438749568</v>
      </c>
      <c r="Q45" s="16">
        <v>198.31202150000001</v>
      </c>
      <c r="R45" s="16">
        <v>4.8407003788486662</v>
      </c>
    </row>
    <row r="46" spans="1:18" x14ac:dyDescent="0.25">
      <c r="A46" s="2" t="s">
        <v>2</v>
      </c>
      <c r="B46" s="13">
        <v>112.59682576000003</v>
      </c>
      <c r="C46" s="13">
        <v>102.71430606999999</v>
      </c>
      <c r="D46" s="8">
        <v>-8.7769078953119166</v>
      </c>
      <c r="E46" s="13">
        <v>91.171361680000018</v>
      </c>
      <c r="F46" s="8">
        <v>-11.237913034366837</v>
      </c>
      <c r="G46" s="13">
        <v>80.228209189999973</v>
      </c>
      <c r="H46" s="8">
        <v>-12.002839804465269</v>
      </c>
      <c r="I46" s="13">
        <v>85.328488849999999</v>
      </c>
      <c r="J46" s="8">
        <v>6.3572148892433926</v>
      </c>
      <c r="K46" s="13">
        <v>90.559496059999987</v>
      </c>
      <c r="L46" s="8">
        <v>6.1304346068938926</v>
      </c>
      <c r="M46" s="13">
        <v>92.025572100000005</v>
      </c>
      <c r="N46" s="8">
        <v>1.6189092296059919</v>
      </c>
      <c r="O46" s="16">
        <v>96.474303940000027</v>
      </c>
      <c r="P46" s="23">
        <v>4.8342343747298715</v>
      </c>
      <c r="Q46" s="16">
        <v>97.588507250000006</v>
      </c>
      <c r="R46" s="16">
        <v>1.1549223622208586</v>
      </c>
    </row>
    <row r="47" spans="1:18" x14ac:dyDescent="0.25">
      <c r="A47" s="2" t="s">
        <v>3</v>
      </c>
      <c r="B47" s="13">
        <v>214.47398099</v>
      </c>
      <c r="C47" s="13">
        <v>210.02616934</v>
      </c>
      <c r="D47" s="8">
        <v>-2.0738234211297639</v>
      </c>
      <c r="E47" s="13">
        <v>175.96633179999995</v>
      </c>
      <c r="F47" s="8">
        <v>-16.216949367324986</v>
      </c>
      <c r="G47" s="13">
        <v>160.06247880999999</v>
      </c>
      <c r="H47" s="8">
        <v>-9.0380090482740627</v>
      </c>
      <c r="I47" s="13">
        <v>158.87825369000001</v>
      </c>
      <c r="J47" s="8">
        <v>-0.73985179337732643</v>
      </c>
      <c r="K47" s="13">
        <v>154.73794374999997</v>
      </c>
      <c r="L47" s="8">
        <v>-2.6059639024472938</v>
      </c>
      <c r="M47" s="13">
        <v>157.07597621999997</v>
      </c>
      <c r="N47" s="8">
        <v>1.5109626077088192</v>
      </c>
      <c r="O47" s="16">
        <v>162.22282078000003</v>
      </c>
      <c r="P47" s="23">
        <v>3.276659285434866</v>
      </c>
      <c r="Q47" s="16">
        <v>216.67974899999999</v>
      </c>
      <c r="R47" s="16">
        <v>33.569215452030761</v>
      </c>
    </row>
    <row r="48" spans="1:18" x14ac:dyDescent="0.25">
      <c r="A48" s="2" t="s">
        <v>4</v>
      </c>
      <c r="B48" s="13">
        <v>131.93330764999999</v>
      </c>
      <c r="C48" s="13">
        <v>117.3827209</v>
      </c>
      <c r="D48" s="8">
        <v>-11.028743998900268</v>
      </c>
      <c r="E48" s="13">
        <v>102.68619186000002</v>
      </c>
      <c r="F48" s="8">
        <v>-12.520180932353886</v>
      </c>
      <c r="G48" s="13">
        <v>96.305517470000012</v>
      </c>
      <c r="H48" s="8">
        <v>-6.213760851799119</v>
      </c>
      <c r="I48" s="13">
        <v>97.506641430000002</v>
      </c>
      <c r="J48" s="8">
        <v>1.2472016054263533</v>
      </c>
      <c r="K48" s="13">
        <v>99.063291400000011</v>
      </c>
      <c r="L48" s="8">
        <v>1.5964553256790532</v>
      </c>
      <c r="M48" s="13">
        <v>101.25488039999998</v>
      </c>
      <c r="N48" s="8">
        <v>2.2123119159757327</v>
      </c>
      <c r="O48" s="16">
        <v>103.54762193000003</v>
      </c>
      <c r="P48" s="23">
        <v>2.2643269350995583</v>
      </c>
      <c r="Q48" s="16">
        <v>104.827856</v>
      </c>
      <c r="R48" s="16">
        <v>1.2363722566853568</v>
      </c>
    </row>
    <row r="49" spans="1:18" x14ac:dyDescent="0.25">
      <c r="A49" s="2" t="s">
        <v>5</v>
      </c>
      <c r="B49" s="13">
        <v>108.14229760999999</v>
      </c>
      <c r="C49" s="13">
        <v>81.649216199999998</v>
      </c>
      <c r="D49" s="8">
        <v>-24.498352629369467</v>
      </c>
      <c r="E49" s="13">
        <v>73.267986250000007</v>
      </c>
      <c r="F49" s="8">
        <v>-10.264923951590847</v>
      </c>
      <c r="G49" s="13">
        <v>62.73757925000001</v>
      </c>
      <c r="H49" s="8">
        <v>-14.372453153098624</v>
      </c>
      <c r="I49" s="13">
        <v>61.510799140000003</v>
      </c>
      <c r="J49" s="8">
        <v>-1.9554151190811317</v>
      </c>
      <c r="K49" s="13">
        <v>60.015006250000006</v>
      </c>
      <c r="L49" s="8">
        <v>-2.4317565548051778</v>
      </c>
      <c r="M49" s="13">
        <v>63.176430249999989</v>
      </c>
      <c r="N49" s="8">
        <v>5.2677225206487153</v>
      </c>
      <c r="O49" s="16">
        <v>66.807304869999982</v>
      </c>
      <c r="P49" s="23">
        <v>5.7471981332785127</v>
      </c>
      <c r="Q49" s="16">
        <v>67.331999999999994</v>
      </c>
      <c r="R49" s="16">
        <v>0.78538586614294559</v>
      </c>
    </row>
    <row r="50" spans="1:18" x14ac:dyDescent="0.25">
      <c r="A50" s="2" t="s">
        <v>6</v>
      </c>
      <c r="B50" s="13">
        <v>214.18615706999989</v>
      </c>
      <c r="C50" s="13">
        <v>175.06979028999999</v>
      </c>
      <c r="D50" s="12">
        <v>-18.262789395495801</v>
      </c>
      <c r="E50" s="13">
        <v>154.77927275000005</v>
      </c>
      <c r="F50" s="12">
        <v>-11.589959356430978</v>
      </c>
      <c r="G50" s="13">
        <v>141.27950612999999</v>
      </c>
      <c r="H50" s="12">
        <v>-8.7219473125480462</v>
      </c>
      <c r="I50" s="13">
        <v>157.81934090000001</v>
      </c>
      <c r="J50" s="12">
        <v>11.707171990522598</v>
      </c>
      <c r="K50" s="13">
        <v>145.20241720000007</v>
      </c>
      <c r="L50" s="12">
        <v>-7.9945357952004512</v>
      </c>
      <c r="M50" s="13">
        <v>154.07693800999999</v>
      </c>
      <c r="N50" s="8">
        <v>6.1118271865792977</v>
      </c>
      <c r="O50" s="16">
        <v>160.88500532999996</v>
      </c>
      <c r="P50" s="23">
        <v>4.4186154059980751</v>
      </c>
      <c r="Q50" s="16">
        <v>160.50978502999999</v>
      </c>
      <c r="R50" s="16">
        <v>-0.23322266685471504</v>
      </c>
    </row>
    <row r="51" spans="1:18" x14ac:dyDescent="0.25">
      <c r="A51" s="2" t="s">
        <v>7</v>
      </c>
      <c r="B51" s="13">
        <v>121.53429093000001</v>
      </c>
      <c r="C51" s="13">
        <v>112.04112832</v>
      </c>
      <c r="D51" s="12">
        <v>-7.811098034436867</v>
      </c>
      <c r="E51" s="13">
        <v>101.04048268999998</v>
      </c>
      <c r="F51" s="12">
        <v>-9.8183995421584367</v>
      </c>
      <c r="G51" s="13">
        <v>96.861044549999988</v>
      </c>
      <c r="H51" s="12">
        <v>-4.1363996179856182</v>
      </c>
      <c r="I51" s="13">
        <v>94.114339849999993</v>
      </c>
      <c r="J51" s="12">
        <v>-2.8357165801388233</v>
      </c>
      <c r="K51" s="13">
        <v>91.357319320000016</v>
      </c>
      <c r="L51" s="12">
        <v>-2.9294372508951727</v>
      </c>
      <c r="M51" s="13">
        <v>94.589920759999984</v>
      </c>
      <c r="N51" s="8">
        <v>3.5384153826548257</v>
      </c>
      <c r="O51" s="16">
        <v>97.135295219999961</v>
      </c>
      <c r="P51" s="23">
        <v>2.6909573869485257</v>
      </c>
      <c r="Q51" s="16">
        <v>98.060162730000002</v>
      </c>
      <c r="R51" s="16">
        <v>0.95214361361165345</v>
      </c>
    </row>
    <row r="52" spans="1:18" x14ac:dyDescent="0.25">
      <c r="A52" s="9" t="s">
        <v>8</v>
      </c>
      <c r="B52" s="14">
        <v>1490.1748485599999</v>
      </c>
      <c r="C52" s="14">
        <v>1327.7879623099996</v>
      </c>
      <c r="D52" s="11">
        <v>-10.897169980215374</v>
      </c>
      <c r="E52" s="14">
        <v>1158.2598296699998</v>
      </c>
      <c r="F52" s="11">
        <v>-12.76771121987472</v>
      </c>
      <c r="G52" s="14">
        <v>1044.18687963</v>
      </c>
      <c r="H52" s="11">
        <v>-9.8486494237221756</v>
      </c>
      <c r="I52" s="14">
        <v>1056.9769635999999</v>
      </c>
      <c r="J52" s="11">
        <v>1.2248845699470954</v>
      </c>
      <c r="K52" s="14">
        <v>1046.1465891099999</v>
      </c>
      <c r="L52" s="11">
        <v>-1.0246556796387001</v>
      </c>
      <c r="M52" s="14">
        <v>1076.3371847899998</v>
      </c>
      <c r="N52" s="20">
        <v>2.8858857825732067</v>
      </c>
      <c r="O52" s="17">
        <v>1119.0705317999996</v>
      </c>
      <c r="P52" s="24">
        <v>3.9702564971159391</v>
      </c>
      <c r="Q52" s="17">
        <v>1191.82225126</v>
      </c>
      <c r="R52" s="17">
        <v>6.5010843724908653</v>
      </c>
    </row>
    <row r="53" spans="1:18" x14ac:dyDescent="0.25">
      <c r="A53" t="s">
        <v>44</v>
      </c>
    </row>
  </sheetData>
  <mergeCells count="21">
    <mergeCell ref="B40:N40"/>
    <mergeCell ref="B41:B42"/>
    <mergeCell ref="C41:C42"/>
    <mergeCell ref="E41:E42"/>
    <mergeCell ref="G41:G42"/>
    <mergeCell ref="I41:I42"/>
    <mergeCell ref="K41:K42"/>
    <mergeCell ref="B6:N6"/>
    <mergeCell ref="B20:N20"/>
    <mergeCell ref="B21:B22"/>
    <mergeCell ref="C21:C22"/>
    <mergeCell ref="E21:E22"/>
    <mergeCell ref="G21:G22"/>
    <mergeCell ref="I21:I22"/>
    <mergeCell ref="K21:K22"/>
    <mergeCell ref="K7:K8"/>
    <mergeCell ref="E7:E8"/>
    <mergeCell ref="C7:C8"/>
    <mergeCell ref="B7:B8"/>
    <mergeCell ref="G7:G8"/>
    <mergeCell ref="I7:I8"/>
  </mergeCell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1.8.2-8</vt:lpstr>
      <vt:lpstr>Histórico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2015-08-10T10:50:31Z</cp:lastPrinted>
  <dcterms:created xsi:type="dcterms:W3CDTF">2014-08-13T12:30:34Z</dcterms:created>
  <dcterms:modified xsi:type="dcterms:W3CDTF">2019-07-22T08:11:51Z</dcterms:modified>
</cp:coreProperties>
</file>