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1.9\1.9.2\1.9.2.3\"/>
    </mc:Choice>
  </mc:AlternateContent>
  <xr:revisionPtr revIDLastSave="0" documentId="13_ncr:1_{1E1F1495-E6FD-4498-A87F-B96F7B20944A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Iberaval 1.9.2-6" sheetId="16" r:id="rId1"/>
  </sheets>
  <definedNames>
    <definedName name="_xlnm.Print_Area" localSheetId="0">'Iberaval 1.9.2-6'!#REF!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6" l="1"/>
  <c r="F25" i="16"/>
  <c r="F23" i="16"/>
  <c r="F21" i="16"/>
  <c r="F15" i="16"/>
  <c r="F13" i="16"/>
  <c r="F11" i="16"/>
  <c r="F9" i="16"/>
  <c r="F26" i="16"/>
  <c r="F24" i="16"/>
  <c r="F22" i="16"/>
  <c r="F20" i="16"/>
  <c r="F14" i="16"/>
  <c r="F12" i="16"/>
  <c r="F10" i="16"/>
  <c r="F8" i="16"/>
  <c r="D29" i="16"/>
  <c r="E29" i="16"/>
  <c r="D28" i="16"/>
  <c r="E28" i="16"/>
  <c r="D17" i="16"/>
  <c r="E17" i="16"/>
  <c r="D16" i="16"/>
  <c r="E16" i="16"/>
  <c r="E27" i="16"/>
  <c r="E25" i="16"/>
  <c r="E23" i="16"/>
  <c r="E21" i="16"/>
  <c r="E15" i="16"/>
  <c r="E13" i="16"/>
  <c r="E11" i="16"/>
  <c r="E9" i="16"/>
  <c r="E26" i="16"/>
  <c r="E24" i="16"/>
  <c r="E22" i="16"/>
  <c r="E20" i="16"/>
  <c r="E14" i="16"/>
  <c r="E12" i="16"/>
  <c r="E10" i="16"/>
  <c r="E8" i="16"/>
</calcChain>
</file>

<file path=xl/sharedStrings.xml><?xml version="1.0" encoding="utf-8"?>
<sst xmlns="http://schemas.openxmlformats.org/spreadsheetml/2006/main" count="41" uniqueCount="20">
  <si>
    <t>Total</t>
  </si>
  <si>
    <t>Riesgo vivo avalado atendiendo a la actividad de la empresa</t>
  </si>
  <si>
    <t>% Var.</t>
  </si>
  <si>
    <t xml:space="preserve">Primario </t>
  </si>
  <si>
    <t>Nº</t>
  </si>
  <si>
    <t xml:space="preserve">Industrial </t>
  </si>
  <si>
    <t xml:space="preserve">Construcción </t>
  </si>
  <si>
    <t xml:space="preserve">Terciario </t>
  </si>
  <si>
    <t>Entidades Crédito</t>
  </si>
  <si>
    <t>Proveedores</t>
  </si>
  <si>
    <t>Admón. Publicas</t>
  </si>
  <si>
    <t>Otros</t>
  </si>
  <si>
    <t>Riesgo vivo avalado atendiendo al prestamista</t>
  </si>
  <si>
    <t>Fuente:  Consejería de Economía y Hacienda de la Junta de Castilla y León.</t>
  </si>
  <si>
    <t>Cuadro 1.9.2-6</t>
  </si>
  <si>
    <t>CES. Informe de Situación Económica y Social de Castilla y León en 2018</t>
  </si>
  <si>
    <t>%Partic. 2018</t>
  </si>
  <si>
    <t>Cuantía (€)</t>
  </si>
  <si>
    <r>
      <t>Evolución interanual del riesgo vivo avalado por IBERAVAL, 2017 y 2018</t>
    </r>
    <r>
      <rPr>
        <b/>
        <vertAlign val="superscript"/>
        <sz val="11"/>
        <color theme="1"/>
        <rFont val="Myriad Pro"/>
        <family val="2"/>
      </rPr>
      <t>(1)</t>
    </r>
  </si>
  <si>
    <r>
      <t xml:space="preserve">Nota:      </t>
    </r>
    <r>
      <rPr>
        <vertAlign val="superscript"/>
        <sz val="11"/>
        <color theme="1"/>
        <rFont val="Myriad Pro"/>
        <family val="2"/>
      </rPr>
      <t xml:space="preserve">(1) </t>
    </r>
    <r>
      <rPr>
        <sz val="11"/>
        <color theme="1"/>
        <rFont val="Myriad Pro"/>
        <family val="2"/>
      </rPr>
      <t xml:space="preserve">Datos referidos a la actividad global de IBERAVAL SGR.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</si>
</sst>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rgb="FF000000"/>
      <name val="Myriad Pro"/>
      <family val="2"/>
    </font>
    <font>
      <b/>
      <vertAlign val="superscript"/>
      <sz val="11"/>
      <color theme="1"/>
      <name val="Myriad Pro"/>
      <family val="2"/>
    </font>
    <font>
      <vertAlign val="superscript"/>
      <sz val="11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164" fontId="1" fillId="0" borderId="0" applyFont="0" applyFill="0" applyBorder="0" applyAlignment="0" applyProtection="0"/>
    <xf numFmtId="0" fontId="1" fillId="5" borderId="0" applyNumberFormat="0" applyBorder="0" applyAlignment="0" applyProtection="0"/>
  </cellStyleXfs>
  <cellXfs count="32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4" fillId="3" borderId="0" xfId="2" applyFont="1"/>
    <xf numFmtId="0" fontId="5" fillId="0" borderId="0" xfId="0" applyFont="1" applyAlignment="1">
      <alignment horizontal="justify"/>
    </xf>
    <xf numFmtId="14" fontId="4" fillId="3" borderId="1" xfId="2" applyNumberFormat="1" applyFont="1" applyBorder="1" applyAlignment="1">
      <alignment horizontal="center" vertical="center"/>
    </xf>
    <xf numFmtId="0" fontId="4" fillId="3" borderId="1" xfId="2" applyFont="1" applyBorder="1" applyAlignment="1">
      <alignment horizontal="right" vertical="center" indent="1"/>
    </xf>
    <xf numFmtId="0" fontId="4" fillId="3" borderId="1" xfId="2" applyFont="1" applyBorder="1" applyAlignment="1">
      <alignment horizontal="right" vertical="center"/>
    </xf>
    <xf numFmtId="0" fontId="4" fillId="0" borderId="0" xfId="0" applyFont="1" applyAlignment="1">
      <alignment horizontal="justify" vertical="top" wrapText="1"/>
    </xf>
    <xf numFmtId="0" fontId="3" fillId="2" borderId="0" xfId="1" applyFont="1" applyAlignment="1">
      <alignment vertical="center"/>
    </xf>
    <xf numFmtId="0" fontId="4" fillId="0" borderId="0" xfId="0" applyFont="1" applyAlignment="1">
      <alignment horizontal="justify" vertical="top"/>
    </xf>
    <xf numFmtId="0" fontId="6" fillId="4" borderId="0" xfId="0" applyFont="1" applyFill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6" fillId="4" borderId="0" xfId="0" applyNumberFormat="1" applyFont="1" applyFill="1" applyAlignment="1">
      <alignment horizontal="right" vertical="center"/>
    </xf>
    <xf numFmtId="14" fontId="4" fillId="3" borderId="0" xfId="2" applyNumberFormat="1" applyFont="1" applyAlignment="1">
      <alignment horizontal="center" vertical="center"/>
    </xf>
    <xf numFmtId="3" fontId="6" fillId="4" borderId="3" xfId="0" applyNumberFormat="1" applyFont="1" applyFill="1" applyBorder="1" applyAlignment="1">
      <alignment horizontal="right" vertical="center"/>
    </xf>
    <xf numFmtId="0" fontId="4" fillId="5" borderId="0" xfId="4" applyFont="1" applyAlignment="1">
      <alignment horizontal="justify" vertical="top" wrapText="1"/>
    </xf>
    <xf numFmtId="3" fontId="4" fillId="5" borderId="0" xfId="4" applyNumberFormat="1" applyFont="1" applyAlignment="1">
      <alignment horizontal="right" vertical="center"/>
    </xf>
    <xf numFmtId="0" fontId="4" fillId="5" borderId="0" xfId="4" applyFont="1"/>
    <xf numFmtId="3" fontId="4" fillId="5" borderId="2" xfId="4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4" fillId="5" borderId="0" xfId="4" applyNumberFormat="1" applyFont="1" applyAlignment="1">
      <alignment vertical="center"/>
    </xf>
    <xf numFmtId="165" fontId="6" fillId="4" borderId="0" xfId="0" applyNumberFormat="1" applyFont="1" applyFill="1" applyAlignment="1">
      <alignment vertical="center"/>
    </xf>
    <xf numFmtId="165" fontId="3" fillId="2" borderId="0" xfId="1" applyNumberFormat="1" applyFont="1" applyAlignment="1">
      <alignment vertical="center"/>
    </xf>
    <xf numFmtId="165" fontId="4" fillId="3" borderId="2" xfId="2" applyNumberFormat="1" applyFont="1" applyBorder="1" applyAlignment="1">
      <alignment vertical="center"/>
    </xf>
    <xf numFmtId="165" fontId="4" fillId="5" borderId="2" xfId="4" applyNumberFormat="1" applyFont="1" applyBorder="1" applyAlignment="1">
      <alignment vertical="center"/>
    </xf>
    <xf numFmtId="0" fontId="3" fillId="2" borderId="0" xfId="1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center"/>
    </xf>
    <xf numFmtId="0" fontId="0" fillId="0" borderId="0" xfId="0" applyAlignment="1"/>
  </cellXfs>
  <cellStyles count="5">
    <cellStyle name="20% - Énfasis1" xfId="4" builtinId="30"/>
    <cellStyle name="40% - Énfasis1" xfId="2" builtinId="31"/>
    <cellStyle name="Énfasis1" xfId="1" builtinId="29"/>
    <cellStyle name="Millares 2" xfId="3" xr:uid="{00000000-0005-0000-0000-000003000000}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justify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</dxf>
    <dxf>
      <font>
        <strike val="0"/>
        <outline val="0"/>
        <shadow val="0"/>
        <u val="none"/>
        <vertAlign val="baseline"/>
        <sz val="11"/>
        <name val="Myriad Pro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2" displayName="Tabla132" ref="A8:F29" headerRowCount="0" totalsRowShown="0" headerRowDxfId="14" dataDxfId="13" tableBorderDxfId="12">
  <tableColumns count="6">
    <tableColumn id="1" xr3:uid="{00000000-0010-0000-0000-000001000000}" name="Columna1" headerRowDxfId="11" dataDxfId="10"/>
    <tableColumn id="2" xr3:uid="{00000000-0010-0000-0000-000002000000}" name="Columna2" headerRowDxfId="9" dataDxfId="8"/>
    <tableColumn id="3" xr3:uid="{00000000-0010-0000-0000-000003000000}" name="Columna3" headerRowDxfId="7" dataDxfId="6"/>
    <tableColumn id="4" xr3:uid="{00000000-0010-0000-0000-000004000000}" name="Columna4" headerRowDxfId="5" dataDxfId="4"/>
    <tableColumn id="5" xr3:uid="{00000000-0010-0000-0000-000005000000}" name="Columna5" headerRowDxfId="3" dataDxfId="2"/>
    <tableColumn id="6" xr3:uid="{00000000-0010-0000-0000-000006000000}" name="Columna6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workbookViewId="0">
      <selection activeCell="M24" sqref="M24"/>
    </sheetView>
  </sheetViews>
  <sheetFormatPr baseColWidth="10" defaultRowHeight="15" x14ac:dyDescent="0.25"/>
  <cols>
    <col min="1" max="1" width="17.7109375" customWidth="1"/>
    <col min="2" max="2" width="11.5703125" customWidth="1"/>
    <col min="3" max="3" width="12.7109375" customWidth="1"/>
    <col min="4" max="4" width="17.28515625" customWidth="1"/>
    <col min="5" max="5" width="12.42578125" customWidth="1"/>
    <col min="6" max="6" width="13.7109375" customWidth="1"/>
  </cols>
  <sheetData>
    <row r="1" spans="1:7" x14ac:dyDescent="0.25">
      <c r="A1" s="1" t="s">
        <v>15</v>
      </c>
      <c r="B1" s="1"/>
      <c r="C1" s="1"/>
      <c r="D1" s="1"/>
      <c r="E1" s="1"/>
      <c r="F1" s="1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3" t="s">
        <v>14</v>
      </c>
      <c r="B3" s="3"/>
      <c r="C3" s="3"/>
      <c r="D3" s="3"/>
      <c r="E3" s="3"/>
      <c r="F3" s="4"/>
      <c r="G3" s="2"/>
    </row>
    <row r="4" spans="1:7" ht="15" customHeight="1" x14ac:dyDescent="0.25">
      <c r="A4" s="3" t="s">
        <v>18</v>
      </c>
      <c r="B4" s="3"/>
      <c r="C4" s="3"/>
      <c r="D4" s="3"/>
      <c r="E4" s="3"/>
      <c r="F4" s="4"/>
      <c r="G4" s="2"/>
    </row>
    <row r="5" spans="1:7" x14ac:dyDescent="0.25">
      <c r="A5" s="5"/>
      <c r="B5" s="2"/>
      <c r="C5" s="2"/>
      <c r="D5" s="2"/>
      <c r="E5" s="2"/>
      <c r="F5" s="2"/>
      <c r="G5" s="2"/>
    </row>
    <row r="6" spans="1:7" ht="18" customHeight="1" x14ac:dyDescent="0.25">
      <c r="A6" s="2"/>
      <c r="B6" s="2"/>
      <c r="C6" s="27" t="s">
        <v>1</v>
      </c>
      <c r="D6" s="27"/>
      <c r="E6" s="27"/>
      <c r="F6" s="27"/>
      <c r="G6" s="2"/>
    </row>
    <row r="7" spans="1:7" ht="18" customHeight="1" thickBot="1" x14ac:dyDescent="0.3">
      <c r="A7" s="11"/>
      <c r="B7" s="11"/>
      <c r="C7" s="6">
        <v>43100</v>
      </c>
      <c r="D7" s="6">
        <v>43465</v>
      </c>
      <c r="E7" s="7" t="s">
        <v>2</v>
      </c>
      <c r="F7" s="8" t="s">
        <v>16</v>
      </c>
      <c r="G7" s="2"/>
    </row>
    <row r="8" spans="1:7" ht="18" customHeight="1" thickTop="1" x14ac:dyDescent="0.25">
      <c r="A8" s="9" t="s">
        <v>3</v>
      </c>
      <c r="B8" s="9" t="s">
        <v>4</v>
      </c>
      <c r="C8" s="12">
        <v>648</v>
      </c>
      <c r="D8" s="12">
        <v>690</v>
      </c>
      <c r="E8" s="23">
        <f>(Tabla132[[#This Row],[Columna4]]-Tabla132[[#This Row],[Columna3]])/Tabla132[[#This Row],[Columna3]]</f>
        <v>6.4814814814814811E-2</v>
      </c>
      <c r="F8" s="23">
        <f>Tabla132[[#This Row],[Columna4]]/14489</f>
        <v>4.7622334184553798E-2</v>
      </c>
      <c r="G8" s="2"/>
    </row>
    <row r="9" spans="1:7" ht="18" customHeight="1" x14ac:dyDescent="0.25">
      <c r="A9" s="9"/>
      <c r="B9" s="9" t="s">
        <v>17</v>
      </c>
      <c r="C9" s="13">
        <v>43622260</v>
      </c>
      <c r="D9" s="13">
        <v>47115336</v>
      </c>
      <c r="E9" s="21">
        <f>(Tabla132[[#This Row],[Columna4]]-Tabla132[[#This Row],[Columna3]])/Tabla132[[#This Row],[Columna3]]</f>
        <v>8.0075539414968408E-2</v>
      </c>
      <c r="F9" s="21">
        <f>Tabla132[[#This Row],[Columna4]]/761869761</f>
        <v>6.1841719427423239E-2</v>
      </c>
      <c r="G9" s="2"/>
    </row>
    <row r="10" spans="1:7" ht="18" customHeight="1" x14ac:dyDescent="0.25">
      <c r="A10" s="9" t="s">
        <v>5</v>
      </c>
      <c r="B10" s="9" t="s">
        <v>4</v>
      </c>
      <c r="C10" s="14">
        <v>2124</v>
      </c>
      <c r="D10" s="14">
        <v>2509</v>
      </c>
      <c r="E10" s="23">
        <f>(Tabla132[[#This Row],[Columna4]]-Tabla132[[#This Row],[Columna3]])/Tabla132[[#This Row],[Columna3]]</f>
        <v>0.1812617702448211</v>
      </c>
      <c r="F10" s="23">
        <f>Tabla132[[#This Row],[Columna4]]/14489</f>
        <v>0.17316584995513837</v>
      </c>
      <c r="G10" s="2"/>
    </row>
    <row r="11" spans="1:7" ht="18" customHeight="1" x14ac:dyDescent="0.25">
      <c r="A11" s="9"/>
      <c r="B11" s="9" t="s">
        <v>17</v>
      </c>
      <c r="C11" s="13">
        <v>151219731</v>
      </c>
      <c r="D11" s="13">
        <v>181817491</v>
      </c>
      <c r="E11" s="21">
        <f>(Tabla132[[#This Row],[Columna4]]-Tabla132[[#This Row],[Columna3]])/Tabla132[[#This Row],[Columna3]]</f>
        <v>0.20233973303391209</v>
      </c>
      <c r="F11" s="21">
        <f>Tabla132[[#This Row],[Columna4]]/761869761</f>
        <v>0.23864642004081324</v>
      </c>
      <c r="G11" s="2"/>
    </row>
    <row r="12" spans="1:7" ht="18" customHeight="1" x14ac:dyDescent="0.25">
      <c r="A12" s="9" t="s">
        <v>6</v>
      </c>
      <c r="B12" s="9" t="s">
        <v>4</v>
      </c>
      <c r="C12" s="14">
        <v>1987</v>
      </c>
      <c r="D12" s="14">
        <v>1957</v>
      </c>
      <c r="E12" s="23">
        <f>(Tabla132[[#This Row],[Columna4]]-Tabla132[[#This Row],[Columna3]])/Tabla132[[#This Row],[Columna3]]</f>
        <v>-1.509813789632612E-2</v>
      </c>
      <c r="F12" s="23">
        <f>Tabla132[[#This Row],[Columna4]]/14489</f>
        <v>0.13506798260749533</v>
      </c>
      <c r="G12" s="2"/>
    </row>
    <row r="13" spans="1:7" ht="18" customHeight="1" x14ac:dyDescent="0.25">
      <c r="A13" s="9"/>
      <c r="B13" s="9" t="s">
        <v>17</v>
      </c>
      <c r="C13" s="13">
        <v>61929353</v>
      </c>
      <c r="D13" s="13">
        <v>61709397</v>
      </c>
      <c r="E13" s="21">
        <f>(Tabla132[[#This Row],[Columna4]]-Tabla132[[#This Row],[Columna3]])/Tabla132[[#This Row],[Columna3]]</f>
        <v>-3.5517244948449567E-3</v>
      </c>
      <c r="F13" s="21">
        <f>Tabla132[[#This Row],[Columna4]]/761869761</f>
        <v>8.0997304472358492E-2</v>
      </c>
      <c r="G13" s="2"/>
    </row>
    <row r="14" spans="1:7" ht="18" customHeight="1" x14ac:dyDescent="0.25">
      <c r="A14" s="9" t="s">
        <v>7</v>
      </c>
      <c r="B14" s="9" t="s">
        <v>4</v>
      </c>
      <c r="C14" s="14">
        <v>8633</v>
      </c>
      <c r="D14" s="14">
        <v>9333</v>
      </c>
      <c r="E14" s="23">
        <f>(Tabla132[[#This Row],[Columna4]]-Tabla132[[#This Row],[Columna3]])/Tabla132[[#This Row],[Columna3]]</f>
        <v>8.1084211745627244E-2</v>
      </c>
      <c r="F14" s="23">
        <f>Tabla132[[#This Row],[Columna4]]/14489</f>
        <v>0.64414383325281244</v>
      </c>
      <c r="G14" s="2"/>
    </row>
    <row r="15" spans="1:7" ht="18" customHeight="1" x14ac:dyDescent="0.25">
      <c r="A15" s="9"/>
      <c r="B15" s="9" t="s">
        <v>17</v>
      </c>
      <c r="C15" s="13">
        <v>416585679</v>
      </c>
      <c r="D15" s="13">
        <v>471227537</v>
      </c>
      <c r="E15" s="21">
        <f>(Tabla132[[#This Row],[Columna4]]-Tabla132[[#This Row],[Columna3]])/Tabla132[[#This Row],[Columna3]]</f>
        <v>0.13116595397894126</v>
      </c>
      <c r="F15" s="21">
        <f>Tabla132[[#This Row],[Columna4]]/761869761</f>
        <v>0.61851455605940497</v>
      </c>
      <c r="G15" s="2"/>
    </row>
    <row r="16" spans="1:7" ht="18" customHeight="1" x14ac:dyDescent="0.25">
      <c r="A16" s="17" t="s">
        <v>0</v>
      </c>
      <c r="B16" s="17" t="s">
        <v>4</v>
      </c>
      <c r="C16" s="18">
        <v>13392</v>
      </c>
      <c r="D16" s="18">
        <f>D8+D10+D12+D14</f>
        <v>14489</v>
      </c>
      <c r="E16" s="22">
        <f>(Tabla132[[#This Row],[Columna4]]-Tabla132[[#This Row],[Columna3]])/Tabla132[[#This Row],[Columna3]]</f>
        <v>8.1914575866188763E-2</v>
      </c>
      <c r="F16" s="22">
        <v>1</v>
      </c>
      <c r="G16" s="2"/>
    </row>
    <row r="17" spans="1:7" ht="18" customHeight="1" x14ac:dyDescent="0.25">
      <c r="A17" s="19"/>
      <c r="B17" s="19" t="s">
        <v>17</v>
      </c>
      <c r="C17" s="18">
        <v>673397023</v>
      </c>
      <c r="D17" s="18">
        <f>D9+D11+D13+D15</f>
        <v>761869761</v>
      </c>
      <c r="E17" s="22">
        <f>(Tabla132[[#This Row],[Columna4]]-Tabla132[[#This Row],[Columna3]])/Tabla132[[#This Row],[Columna3]]</f>
        <v>0.13138272813540489</v>
      </c>
      <c r="F17" s="22">
        <v>1</v>
      </c>
      <c r="G17" s="2"/>
    </row>
    <row r="18" spans="1:7" ht="18" customHeight="1" x14ac:dyDescent="0.25">
      <c r="A18" s="2"/>
      <c r="B18" s="2"/>
      <c r="C18" s="10" t="s">
        <v>12</v>
      </c>
      <c r="D18" s="10"/>
      <c r="E18" s="24"/>
      <c r="F18" s="24"/>
      <c r="G18" s="2"/>
    </row>
    <row r="19" spans="1:7" ht="18" customHeight="1" thickBot="1" x14ac:dyDescent="0.3">
      <c r="A19" s="11"/>
      <c r="B19" s="11"/>
      <c r="C19" s="15">
        <v>43100</v>
      </c>
      <c r="D19" s="15">
        <v>43465</v>
      </c>
      <c r="E19" s="25" t="s">
        <v>2</v>
      </c>
      <c r="F19" s="25" t="s">
        <v>16</v>
      </c>
      <c r="G19" s="2"/>
    </row>
    <row r="20" spans="1:7" ht="18" customHeight="1" x14ac:dyDescent="0.25">
      <c r="A20" s="9" t="s">
        <v>8</v>
      </c>
      <c r="B20" s="9" t="s">
        <v>4</v>
      </c>
      <c r="C20" s="16">
        <v>7245</v>
      </c>
      <c r="D20" s="16">
        <v>8057</v>
      </c>
      <c r="E20" s="23">
        <f>(Tabla132[[#This Row],[Columna4]]-Tabla132[[#This Row],[Columna3]])/Tabla132[[#This Row],[Columna3]]</f>
        <v>0.11207729468599034</v>
      </c>
      <c r="F20" s="23">
        <f>Tabla132[[#This Row],[Columna4]]/14489</f>
        <v>0.55607702394920289</v>
      </c>
      <c r="G20" s="2"/>
    </row>
    <row r="21" spans="1:7" ht="18" customHeight="1" x14ac:dyDescent="0.25">
      <c r="A21" s="9"/>
      <c r="B21" s="9" t="s">
        <v>17</v>
      </c>
      <c r="C21" s="13">
        <v>524210349</v>
      </c>
      <c r="D21" s="13">
        <v>611124665</v>
      </c>
      <c r="E21" s="21">
        <f>(Tabla132[[#This Row],[Columna4]]-Tabla132[[#This Row],[Columna3]])/Tabla132[[#This Row],[Columna3]]</f>
        <v>0.16580045809053648</v>
      </c>
      <c r="F21" s="21">
        <f>Tabla132[[#This Row],[Columna4]]/761869761</f>
        <v>0.80213797197812664</v>
      </c>
      <c r="G21" s="2"/>
    </row>
    <row r="22" spans="1:7" ht="18" customHeight="1" x14ac:dyDescent="0.25">
      <c r="A22" s="9" t="s">
        <v>9</v>
      </c>
      <c r="B22" s="9" t="s">
        <v>4</v>
      </c>
      <c r="C22" s="14">
        <v>178</v>
      </c>
      <c r="D22" s="14">
        <v>205</v>
      </c>
      <c r="E22" s="23">
        <f>(Tabla132[[#This Row],[Columna4]]-Tabla132[[#This Row],[Columna3]])/Tabla132[[#This Row],[Columna3]]</f>
        <v>0.15168539325842698</v>
      </c>
      <c r="F22" s="23">
        <f>Tabla132[[#This Row],[Columna4]]/14489</f>
        <v>1.4148664504106564E-2</v>
      </c>
      <c r="G22" s="2"/>
    </row>
    <row r="23" spans="1:7" ht="18" customHeight="1" x14ac:dyDescent="0.25">
      <c r="A23" s="9"/>
      <c r="B23" s="9" t="s">
        <v>17</v>
      </c>
      <c r="C23" s="13">
        <v>7501549</v>
      </c>
      <c r="D23" s="13">
        <v>8352974</v>
      </c>
      <c r="E23" s="21">
        <f>(Tabla132[[#This Row],[Columna4]]-Tabla132[[#This Row],[Columna3]])/Tabla132[[#This Row],[Columna3]]</f>
        <v>0.1134998918223423</v>
      </c>
      <c r="F23" s="21">
        <f>Tabla132[[#This Row],[Columna4]]/761869761</f>
        <v>1.0963782036756804E-2</v>
      </c>
      <c r="G23" s="2"/>
    </row>
    <row r="24" spans="1:7" ht="18" customHeight="1" x14ac:dyDescent="0.25">
      <c r="A24" s="9" t="s">
        <v>10</v>
      </c>
      <c r="B24" s="9" t="s">
        <v>4</v>
      </c>
      <c r="C24" s="14">
        <v>5798</v>
      </c>
      <c r="D24" s="14">
        <v>6191</v>
      </c>
      <c r="E24" s="23">
        <f>(Tabla132[[#This Row],[Columna4]]-Tabla132[[#This Row],[Columna3]])/Tabla132[[#This Row],[Columna3]]</f>
        <v>6.7781993790962405E-2</v>
      </c>
      <c r="F24" s="23">
        <f>Tabla132[[#This Row],[Columna4]]/14489</f>
        <v>0.42728966802401824</v>
      </c>
      <c r="G24" s="2"/>
    </row>
    <row r="25" spans="1:7" ht="18" customHeight="1" x14ac:dyDescent="0.25">
      <c r="A25" s="9"/>
      <c r="B25" s="9" t="s">
        <v>17</v>
      </c>
      <c r="C25" s="13">
        <v>137831088</v>
      </c>
      <c r="D25" s="13">
        <v>140969412</v>
      </c>
      <c r="E25" s="21">
        <f>(Tabla132[[#This Row],[Columna4]]-Tabla132[[#This Row],[Columna3]])/Tabla132[[#This Row],[Columna3]]</f>
        <v>2.2769347942751494E-2</v>
      </c>
      <c r="F25" s="21">
        <f>Tabla132[[#This Row],[Columna4]]/761869761</f>
        <v>0.18503085332454874</v>
      </c>
      <c r="G25" s="2"/>
    </row>
    <row r="26" spans="1:7" ht="18" customHeight="1" x14ac:dyDescent="0.25">
      <c r="A26" s="9" t="s">
        <v>11</v>
      </c>
      <c r="B26" s="9" t="s">
        <v>4</v>
      </c>
      <c r="C26" s="14">
        <v>171</v>
      </c>
      <c r="D26" s="14">
        <v>36</v>
      </c>
      <c r="E26" s="23">
        <f>(Tabla132[[#This Row],[Columna4]]-Tabla132[[#This Row],[Columna3]])/Tabla132[[#This Row],[Columna3]]</f>
        <v>-0.78947368421052633</v>
      </c>
      <c r="F26" s="23">
        <f>Tabla132[[#This Row],[Columna4]]/14489</f>
        <v>2.4846435226723723E-3</v>
      </c>
      <c r="G26" s="2"/>
    </row>
    <row r="27" spans="1:7" ht="18" customHeight="1" x14ac:dyDescent="0.25">
      <c r="A27" s="9"/>
      <c r="B27" s="9" t="s">
        <v>17</v>
      </c>
      <c r="C27" s="13">
        <v>3854037</v>
      </c>
      <c r="D27" s="13">
        <v>1422710</v>
      </c>
      <c r="E27" s="21">
        <f>(Tabla132[[#This Row],[Columna4]]-Tabla132[[#This Row],[Columna3]])/Tabla132[[#This Row],[Columna3]]</f>
        <v>-0.6308520130969163</v>
      </c>
      <c r="F27" s="21">
        <f>Tabla132[[#This Row],[Columna4]]/761869761</f>
        <v>1.8673926605678737E-3</v>
      </c>
      <c r="G27" s="2"/>
    </row>
    <row r="28" spans="1:7" ht="18" customHeight="1" x14ac:dyDescent="0.25">
      <c r="A28" s="17" t="s">
        <v>0</v>
      </c>
      <c r="B28" s="17" t="s">
        <v>4</v>
      </c>
      <c r="C28" s="18">
        <v>13392</v>
      </c>
      <c r="D28" s="18">
        <f>D20+D22+D24+D26</f>
        <v>14489</v>
      </c>
      <c r="E28" s="22">
        <f>(Tabla132[[#This Row],[Columna4]]-Tabla132[[#This Row],[Columna3]])/Tabla132[[#This Row],[Columna3]]</f>
        <v>8.1914575866188763E-2</v>
      </c>
      <c r="F28" s="22">
        <v>1</v>
      </c>
      <c r="G28" s="2"/>
    </row>
    <row r="29" spans="1:7" ht="18" customHeight="1" thickBot="1" x14ac:dyDescent="0.3">
      <c r="A29" s="17"/>
      <c r="B29" s="17" t="s">
        <v>17</v>
      </c>
      <c r="C29" s="20">
        <v>673397023</v>
      </c>
      <c r="D29" s="20">
        <f>D21+D23+D25+D27</f>
        <v>761869761</v>
      </c>
      <c r="E29" s="22">
        <f>(Tabla132[[#This Row],[Columna4]]-Tabla132[[#This Row],[Columna3]])/Tabla132[[#This Row],[Columna3]]</f>
        <v>0.13138272813540489</v>
      </c>
      <c r="F29" s="26">
        <v>1</v>
      </c>
      <c r="G29" s="2"/>
    </row>
    <row r="30" spans="1:7" ht="18.95" customHeight="1" x14ac:dyDescent="0.25">
      <c r="A30" s="28" t="s">
        <v>19</v>
      </c>
      <c r="B30" s="29"/>
      <c r="C30" s="29"/>
      <c r="D30" s="29"/>
      <c r="E30" s="29"/>
      <c r="F30" s="29"/>
      <c r="G30" s="2"/>
    </row>
    <row r="31" spans="1:7" ht="18.95" customHeight="1" x14ac:dyDescent="0.25">
      <c r="A31" s="30" t="s">
        <v>13</v>
      </c>
      <c r="B31" s="31"/>
      <c r="C31" s="31"/>
      <c r="D31" s="31"/>
      <c r="E31" s="31"/>
      <c r="F31" s="31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</sheetData>
  <mergeCells count="3">
    <mergeCell ref="C6:F6"/>
    <mergeCell ref="A30:F30"/>
    <mergeCell ref="A31:F31"/>
  </mergeCells>
  <pageMargins left="0.70866141732283472" right="0.45" top="0.74803149606299213" bottom="0.74803149606299213" header="0.35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Iberaval 1.9.2-6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2015-08-11T10:14:15Z</cp:lastPrinted>
  <dcterms:created xsi:type="dcterms:W3CDTF">2014-06-13T10:22:01Z</dcterms:created>
  <dcterms:modified xsi:type="dcterms:W3CDTF">2019-06-12T12:31:07Z</dcterms:modified>
</cp:coreProperties>
</file>