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18\Cuadros y Gráficos\En Revisión\1.9\1.9.3\1.9.3.1\"/>
    </mc:Choice>
  </mc:AlternateContent>
  <xr:revisionPtr revIDLastSave="0" documentId="13_ncr:1_{24F80363-13AA-4FC1-A9F1-0C1C72C90FE2}" xr6:coauthVersionLast="43" xr6:coauthVersionMax="43" xr10:uidLastSave="{00000000-0000-0000-0000-000000000000}"/>
  <bookViews>
    <workbookView xWindow="-120" yWindow="-120" windowWidth="29040" windowHeight="17640" xr2:uid="{00000000-000D-0000-FFFF-FFFF00000000}"/>
  </bookViews>
  <sheets>
    <sheet name="Suelo 1.9.3-2" sheetId="10" r:id="rId1"/>
  </sheets>
  <definedNames>
    <definedName name="_xlnm.Print_Area" localSheetId="0">'Suelo 1.9.3-2'!#REF!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9" i="10" l="1"/>
  <c r="D69" i="10"/>
  <c r="E69" i="10"/>
  <c r="F69" i="10"/>
  <c r="G69" i="10"/>
  <c r="B69" i="10"/>
  <c r="G62" i="10"/>
  <c r="C62" i="10"/>
  <c r="B62" i="10"/>
  <c r="E57" i="10"/>
  <c r="E62" i="10" s="1"/>
  <c r="D57" i="10"/>
  <c r="D62" i="10" s="1"/>
  <c r="D55" i="10"/>
  <c r="E55" i="10"/>
  <c r="G55" i="10"/>
  <c r="C55" i="10"/>
  <c r="B55" i="10"/>
  <c r="F50" i="10"/>
  <c r="F55" i="10" s="1"/>
  <c r="D48" i="10"/>
  <c r="E48" i="10"/>
  <c r="G48" i="10"/>
  <c r="C48" i="10"/>
  <c r="B48" i="10"/>
  <c r="F43" i="10"/>
  <c r="F48" i="10" s="1"/>
  <c r="D41" i="10"/>
  <c r="E41" i="10"/>
  <c r="G41" i="10"/>
  <c r="C41" i="10"/>
  <c r="B41" i="10"/>
  <c r="F36" i="10"/>
  <c r="F41" i="10" s="1"/>
  <c r="G34" i="10"/>
  <c r="C34" i="10"/>
  <c r="B34" i="10"/>
  <c r="E29" i="10"/>
  <c r="E34" i="10" s="1"/>
  <c r="D29" i="10"/>
  <c r="D27" i="10"/>
  <c r="E27" i="10"/>
  <c r="G27" i="10"/>
  <c r="C27" i="10"/>
  <c r="B27" i="10"/>
  <c r="C20" i="10"/>
  <c r="D20" i="10"/>
  <c r="E20" i="10"/>
  <c r="G20" i="10"/>
  <c r="B20" i="10"/>
  <c r="B13" i="10"/>
  <c r="F22" i="10"/>
  <c r="F27" i="10" s="1"/>
  <c r="F15" i="10"/>
  <c r="F20" i="10" s="1"/>
  <c r="D13" i="10"/>
  <c r="E13" i="10"/>
  <c r="G13" i="10"/>
  <c r="C13" i="10"/>
  <c r="F8" i="10"/>
  <c r="F13" i="10" s="1"/>
  <c r="F57" i="10" l="1"/>
  <c r="F62" i="10" s="1"/>
  <c r="F29" i="10"/>
  <c r="F34" i="10" s="1"/>
  <c r="D34" i="10"/>
  <c r="D71" i="10"/>
  <c r="E71" i="10"/>
  <c r="G71" i="10"/>
  <c r="D72" i="10"/>
  <c r="E72" i="10"/>
  <c r="F72" i="10"/>
  <c r="G72" i="10"/>
  <c r="D73" i="10"/>
  <c r="E73" i="10"/>
  <c r="F73" i="10"/>
  <c r="G73" i="10"/>
  <c r="D74" i="10"/>
  <c r="E74" i="10"/>
  <c r="F74" i="10"/>
  <c r="G74" i="10"/>
  <c r="D75" i="10"/>
  <c r="E75" i="10"/>
  <c r="F75" i="10"/>
  <c r="G75" i="10"/>
  <c r="C72" i="10"/>
  <c r="C73" i="10"/>
  <c r="C74" i="10"/>
  <c r="C75" i="10"/>
  <c r="C71" i="10"/>
  <c r="B72" i="10"/>
  <c r="B73" i="10"/>
  <c r="B74" i="10"/>
  <c r="B75" i="10"/>
  <c r="B71" i="10"/>
  <c r="F71" i="10" l="1"/>
  <c r="F76" i="10" s="1"/>
  <c r="B76" i="10"/>
  <c r="G76" i="10"/>
  <c r="E76" i="10"/>
  <c r="C76" i="10"/>
  <c r="D76" i="10"/>
</calcChain>
</file>

<file path=xl/sharedStrings.xml><?xml version="1.0" encoding="utf-8"?>
<sst xmlns="http://schemas.openxmlformats.org/spreadsheetml/2006/main" count="83" uniqueCount="28">
  <si>
    <t>Total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</si>
  <si>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</si>
  <si>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</si>
  <si>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</si>
  <si>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</si>
  <si>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</si>
  <si>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</si>
  <si>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</si>
  <si>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</si>
  <si>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Ávila</t>
  </si>
  <si>
    <t>Nº Polígonos</t>
  </si>
  <si>
    <t>Vendida</t>
  </si>
  <si>
    <t>Disponible</t>
  </si>
  <si>
    <t>Proyecto</t>
  </si>
  <si>
    <t>Municipal</t>
  </si>
  <si>
    <t>Municipal y privado</t>
  </si>
  <si>
    <t>Privado</t>
  </si>
  <si>
    <t>SEPES</t>
  </si>
  <si>
    <t xml:space="preserve">Castilla y León </t>
  </si>
  <si>
    <t>ICE Castilla y León</t>
  </si>
  <si>
    <t>Cuadro 1.9.3-2</t>
  </si>
  <si>
    <r>
      <t>Otras Zonas</t>
    </r>
    <r>
      <rPr>
        <vertAlign val="superscript"/>
        <sz val="11"/>
        <color theme="0"/>
        <rFont val="Myriad Pro"/>
        <family val="2"/>
      </rPr>
      <t>(1)</t>
    </r>
  </si>
  <si>
    <r>
      <t xml:space="preserve">Nota        </t>
    </r>
    <r>
      <rPr>
        <vertAlign val="superscript"/>
        <sz val="11"/>
        <color theme="1"/>
        <rFont val="Myriad Pro"/>
        <family val="2"/>
      </rPr>
      <t>(1)</t>
    </r>
    <r>
      <rPr>
        <sz val="11"/>
        <color theme="1"/>
        <rFont val="Myriad Pro"/>
        <family val="2"/>
      </rPr>
      <t xml:space="preserve"> Superficies no explotables, como zonas verdes, viales, aceras, rotondas, etc.</t>
    </r>
  </si>
  <si>
    <t>Fuente:   Consejería de Economía y Hacienda de la Junta de Castilla y León.</t>
  </si>
  <si>
    <r>
      <t xml:space="preserve">                </t>
    </r>
    <r>
      <rPr>
        <sz val="11"/>
        <color theme="1"/>
        <rFont val="Myriad Pro"/>
        <family val="2"/>
      </rPr>
      <t xml:space="preserve">   ICE Castilla y León: Instituto para la Competitividad Empresarial de CyL. </t>
    </r>
  </si>
  <si>
    <t>CES. Informe de Situación Económica y Social de Castilla y León en 2018</t>
  </si>
  <si>
    <r>
      <t>Suelo empresarial en Castilla y León, 2018 (m</t>
    </r>
    <r>
      <rPr>
        <b/>
        <vertAlign val="superscript"/>
        <sz val="11"/>
        <color theme="1"/>
        <rFont val="Myriad Pro"/>
        <family val="2"/>
      </rPr>
      <t>2</t>
    </r>
    <r>
      <rPr>
        <b/>
        <sz val="11"/>
        <color theme="1"/>
        <rFont val="Myriad Pro"/>
        <family val="2"/>
      </rPr>
      <t>)</t>
    </r>
  </si>
  <si>
    <t xml:space="preserve">                  Datos disponibles en ICE a 31 de enero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</si>
</sst>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  <font>
      <b/>
      <vertAlign val="superscript"/>
      <sz val="11"/>
      <color theme="1"/>
      <name val="Myriad Pro"/>
      <family val="2"/>
    </font>
    <font>
      <vertAlign val="superscript"/>
      <sz val="11"/>
      <color theme="1"/>
      <name val="Myriad Pro"/>
      <family val="2"/>
    </font>
    <font>
      <vertAlign val="superscript"/>
      <sz val="11"/>
      <color theme="0"/>
      <name val="Myriad Pro"/>
      <family val="2"/>
    </font>
    <font>
      <b/>
      <sz val="11"/>
      <color theme="1"/>
      <name val="Calibri"/>
      <family val="2"/>
      <scheme val="minor"/>
    </font>
    <font>
      <b/>
      <sz val="10.5"/>
      <color theme="1"/>
      <name val="Myriad Pro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</cellStyleXfs>
  <cellXfs count="39">
    <xf numFmtId="0" fontId="0" fillId="0" borderId="0" xfId="0"/>
    <xf numFmtId="0" fontId="0" fillId="0" borderId="0" xfId="0"/>
    <xf numFmtId="0" fontId="3" fillId="2" borderId="0" xfId="1" applyFont="1"/>
    <xf numFmtId="0" fontId="4" fillId="0" borderId="0" xfId="0" applyFont="1"/>
    <xf numFmtId="0" fontId="5" fillId="3" borderId="0" xfId="2" applyFont="1"/>
    <xf numFmtId="0" fontId="4" fillId="0" borderId="0" xfId="0" applyFont="1" applyBorder="1" applyAlignment="1">
      <alignment horizontal="justify" vertical="center" wrapText="1"/>
    </xf>
    <xf numFmtId="3" fontId="4" fillId="0" borderId="0" xfId="0" applyNumberFormat="1" applyFont="1" applyBorder="1" applyAlignment="1">
      <alignment horizontal="right" vertical="center" wrapText="1" indent="2"/>
    </xf>
    <xf numFmtId="0" fontId="4" fillId="3" borderId="0" xfId="2" applyFont="1" applyBorder="1" applyAlignment="1">
      <alignment horizontal="justify" vertical="center" wrapText="1"/>
    </xf>
    <xf numFmtId="0" fontId="4" fillId="3" borderId="0" xfId="2" applyFont="1" applyBorder="1" applyAlignment="1">
      <alignment horizontal="right" vertical="center" wrapText="1" indent="2"/>
    </xf>
    <xf numFmtId="0" fontId="0" fillId="0" borderId="0" xfId="0" applyFont="1"/>
    <xf numFmtId="3" fontId="4" fillId="0" borderId="0" xfId="0" applyNumberFormat="1" applyFont="1" applyBorder="1" applyAlignment="1">
      <alignment horizontal="right" vertical="center" wrapText="1"/>
    </xf>
    <xf numFmtId="0" fontId="4" fillId="5" borderId="0" xfId="4" applyFont="1" applyBorder="1" applyAlignment="1">
      <alignment horizontal="right" vertical="center" wrapText="1" indent="2"/>
    </xf>
    <xf numFmtId="3" fontId="4" fillId="5" borderId="0" xfId="4" applyNumberFormat="1" applyFont="1" applyBorder="1" applyAlignment="1">
      <alignment horizontal="right" vertical="center" wrapText="1" indent="2"/>
    </xf>
    <xf numFmtId="3" fontId="4" fillId="5" borderId="0" xfId="4" applyNumberFormat="1" applyFont="1" applyBorder="1" applyAlignment="1">
      <alignment horizontal="right" vertical="center" wrapText="1"/>
    </xf>
    <xf numFmtId="0" fontId="4" fillId="3" borderId="0" xfId="2" applyFont="1" applyBorder="1" applyAlignment="1">
      <alignment horizontal="center" vertical="center" wrapText="1"/>
    </xf>
    <xf numFmtId="0" fontId="4" fillId="3" borderId="0" xfId="2" applyFont="1" applyBorder="1" applyAlignment="1">
      <alignment horizontal="right" vertical="center" wrapText="1"/>
    </xf>
    <xf numFmtId="0" fontId="4" fillId="7" borderId="0" xfId="0" applyFont="1" applyFill="1" applyBorder="1" applyAlignment="1">
      <alignment horizontal="justify" vertical="center" wrapText="1"/>
    </xf>
    <xf numFmtId="3" fontId="4" fillId="7" borderId="0" xfId="0" applyNumberFormat="1" applyFont="1" applyFill="1" applyBorder="1" applyAlignment="1">
      <alignment horizontal="right" vertical="center" wrapText="1" indent="2"/>
    </xf>
    <xf numFmtId="0" fontId="4" fillId="7" borderId="0" xfId="0" applyFont="1" applyFill="1" applyBorder="1" applyAlignment="1">
      <alignment horizontal="right" vertical="center" wrapText="1" indent="2"/>
    </xf>
    <xf numFmtId="3" fontId="4" fillId="7" borderId="0" xfId="0" applyNumberFormat="1" applyFont="1" applyFill="1" applyBorder="1" applyAlignment="1">
      <alignment horizontal="right" vertical="center" wrapText="1"/>
    </xf>
    <xf numFmtId="0" fontId="4" fillId="7" borderId="0" xfId="0" applyFont="1" applyFill="1" applyBorder="1" applyAlignment="1">
      <alignment horizontal="right" vertical="center" wrapText="1"/>
    </xf>
    <xf numFmtId="0" fontId="4" fillId="0" borderId="0" xfId="0" applyFont="1" applyFill="1"/>
    <xf numFmtId="0" fontId="0" fillId="0" borderId="0" xfId="0" applyFont="1" applyFill="1"/>
    <xf numFmtId="3" fontId="4" fillId="0" borderId="0" xfId="0" applyNumberFormat="1" applyFont="1" applyFill="1" applyBorder="1" applyAlignment="1">
      <alignment horizontal="right" vertical="center" wrapText="1"/>
    </xf>
    <xf numFmtId="3" fontId="4" fillId="5" borderId="0" xfId="4" applyNumberFormat="1" applyFont="1" applyBorder="1" applyAlignment="1">
      <alignment vertical="center" wrapText="1"/>
    </xf>
    <xf numFmtId="0" fontId="5" fillId="4" borderId="0" xfId="3" applyFont="1" applyBorder="1" applyAlignment="1">
      <alignment horizontal="justify" vertical="center" wrapText="1"/>
    </xf>
    <xf numFmtId="0" fontId="5" fillId="4" borderId="0" xfId="3" applyFont="1" applyBorder="1" applyAlignment="1">
      <alignment horizontal="right" vertical="center" wrapText="1" indent="2"/>
    </xf>
    <xf numFmtId="0" fontId="10" fillId="4" borderId="0" xfId="3" applyFont="1" applyBorder="1" applyAlignment="1">
      <alignment horizontal="justify" vertical="center" wrapText="1"/>
    </xf>
    <xf numFmtId="0" fontId="9" fillId="6" borderId="0" xfId="5" applyFont="1" applyBorder="1" applyAlignment="1">
      <alignment horizontal="justify" vertical="center" wrapText="1"/>
    </xf>
    <xf numFmtId="3" fontId="9" fillId="6" borderId="0" xfId="5" applyNumberFormat="1" applyFont="1" applyBorder="1" applyAlignment="1">
      <alignment horizontal="right" vertical="center" wrapText="1" indent="2"/>
    </xf>
    <xf numFmtId="3" fontId="9" fillId="6" borderId="0" xfId="5" applyNumberFormat="1" applyFont="1" applyBorder="1" applyAlignment="1">
      <alignment horizontal="right" vertical="center" wrapText="1"/>
    </xf>
    <xf numFmtId="0" fontId="3" fillId="2" borderId="0" xfId="1" applyFont="1" applyBorder="1" applyAlignment="1">
      <alignment horizontal="center" vertical="center" wrapText="1"/>
    </xf>
    <xf numFmtId="0" fontId="3" fillId="2" borderId="0" xfId="1" applyFont="1" applyBorder="1" applyAlignment="1">
      <alignment horizontal="right" vertical="center" wrapText="1"/>
    </xf>
    <xf numFmtId="0" fontId="3" fillId="2" borderId="0" xfId="1" applyFont="1" applyBorder="1" applyAlignment="1">
      <alignment horizontal="right" vertical="center" wrapText="1" indent="1"/>
    </xf>
    <xf numFmtId="0" fontId="4" fillId="3" borderId="1" xfId="2" applyFont="1" applyBorder="1" applyAlignment="1">
      <alignment horizontal="justify" vertical="center" wrapText="1"/>
    </xf>
    <xf numFmtId="0" fontId="4" fillId="3" borderId="1" xfId="2" applyFont="1" applyBorder="1" applyAlignment="1">
      <alignment horizontal="center" vertical="center" wrapText="1"/>
    </xf>
    <xf numFmtId="0" fontId="9" fillId="6" borderId="2" xfId="5" applyFont="1" applyBorder="1" applyAlignment="1">
      <alignment vertical="center"/>
    </xf>
    <xf numFmtId="3" fontId="9" fillId="6" borderId="2" xfId="5" applyNumberFormat="1" applyFont="1" applyBorder="1" applyAlignment="1">
      <alignment horizontal="right" vertical="center" wrapText="1" indent="2"/>
    </xf>
    <xf numFmtId="3" fontId="9" fillId="6" borderId="2" xfId="5" applyNumberFormat="1" applyFont="1" applyBorder="1" applyAlignment="1">
      <alignment horizontal="right" vertical="center" wrapText="1"/>
    </xf>
  </cellXfs>
  <cellStyles count="6">
    <cellStyle name="20% - Énfasis1" xfId="4" builtinId="30"/>
    <cellStyle name="20% - Énfasis4" xfId="5" builtinId="42"/>
    <cellStyle name="40% - Énfasis1" xfId="2" builtinId="31"/>
    <cellStyle name="40% - Énfasis4" xfId="3" builtinId="43"/>
    <cellStyle name="Énfasis1" xfId="1" builtinId="2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0"/>
  <sheetViews>
    <sheetView tabSelected="1" workbookViewId="0">
      <selection activeCell="M28" sqref="M28"/>
    </sheetView>
  </sheetViews>
  <sheetFormatPr baseColWidth="10" defaultRowHeight="15" x14ac:dyDescent="0.25"/>
  <cols>
    <col min="1" max="1" width="23.42578125" customWidth="1"/>
    <col min="2" max="2" width="11.5703125" bestFit="1" customWidth="1"/>
    <col min="3" max="6" width="15" bestFit="1" customWidth="1"/>
    <col min="7" max="7" width="15.28515625" customWidth="1"/>
  </cols>
  <sheetData>
    <row r="1" spans="1:7" s="1" customFormat="1" x14ac:dyDescent="0.25">
      <c r="A1" s="2" t="s">
        <v>25</v>
      </c>
      <c r="B1" s="2"/>
      <c r="C1" s="2"/>
      <c r="D1" s="2"/>
      <c r="E1" s="2"/>
      <c r="F1" s="2"/>
      <c r="G1" s="2"/>
    </row>
    <row r="2" spans="1:7" s="1" customFormat="1" x14ac:dyDescent="0.25">
      <c r="A2" s="3"/>
      <c r="B2" s="3"/>
      <c r="C2" s="3"/>
      <c r="D2" s="3"/>
      <c r="E2" s="3"/>
      <c r="F2" s="3"/>
      <c r="G2" s="3"/>
    </row>
    <row r="3" spans="1:7" s="1" customFormat="1" x14ac:dyDescent="0.25">
      <c r="A3" s="4" t="s">
        <v>20</v>
      </c>
      <c r="B3" s="4"/>
      <c r="C3" s="4"/>
      <c r="D3" s="4"/>
      <c r="E3" s="4"/>
      <c r="F3" s="4"/>
      <c r="G3" s="4"/>
    </row>
    <row r="4" spans="1:7" s="1" customFormat="1" ht="17.25" x14ac:dyDescent="0.25">
      <c r="A4" s="4" t="s">
        <v>26</v>
      </c>
      <c r="B4" s="4"/>
      <c r="C4" s="4"/>
      <c r="D4" s="4"/>
      <c r="E4" s="4"/>
      <c r="F4" s="4"/>
      <c r="G4" s="4"/>
    </row>
    <row r="5" spans="1:7" s="1" customFormat="1" x14ac:dyDescent="0.25"/>
    <row r="6" spans="1:7" s="1" customFormat="1" ht="30" x14ac:dyDescent="0.25">
      <c r="B6" s="31" t="s">
        <v>10</v>
      </c>
      <c r="C6" s="32" t="s">
        <v>11</v>
      </c>
      <c r="D6" s="32" t="s">
        <v>12</v>
      </c>
      <c r="E6" s="32" t="s">
        <v>13</v>
      </c>
      <c r="F6" s="32" t="s">
        <v>21</v>
      </c>
      <c r="G6" s="33" t="s">
        <v>0</v>
      </c>
    </row>
    <row r="7" spans="1:7" s="1" customFormat="1" x14ac:dyDescent="0.25">
      <c r="A7" s="34" t="s">
        <v>9</v>
      </c>
      <c r="B7" s="35"/>
      <c r="C7" s="35"/>
      <c r="D7" s="35"/>
      <c r="E7" s="35"/>
      <c r="F7" s="35"/>
      <c r="G7" s="35"/>
    </row>
    <row r="8" spans="1:7" ht="17.100000000000001" customHeight="1" x14ac:dyDescent="0.25">
      <c r="A8" s="5" t="s">
        <v>19</v>
      </c>
      <c r="B8" s="6">
        <v>9</v>
      </c>
      <c r="C8" s="10">
        <v>866114.48</v>
      </c>
      <c r="D8" s="10">
        <v>525961</v>
      </c>
      <c r="E8" s="10">
        <v>389602</v>
      </c>
      <c r="F8" s="10">
        <f>G8-(C8+D8+E8)</f>
        <v>1013054.9900000002</v>
      </c>
      <c r="G8" s="10">
        <v>2794732.47</v>
      </c>
    </row>
    <row r="9" spans="1:7" x14ac:dyDescent="0.25">
      <c r="A9" s="16" t="s">
        <v>14</v>
      </c>
      <c r="B9" s="17">
        <v>4</v>
      </c>
      <c r="C9" s="19">
        <v>0</v>
      </c>
      <c r="D9" s="19">
        <v>19000</v>
      </c>
      <c r="E9" s="19">
        <v>295670</v>
      </c>
      <c r="F9" s="19">
        <v>0</v>
      </c>
      <c r="G9" s="19">
        <v>314670</v>
      </c>
    </row>
    <row r="10" spans="1:7" x14ac:dyDescent="0.25">
      <c r="A10" s="5" t="s">
        <v>15</v>
      </c>
      <c r="B10" s="6">
        <v>1</v>
      </c>
      <c r="C10" s="10">
        <v>0</v>
      </c>
      <c r="D10" s="10">
        <v>0</v>
      </c>
      <c r="E10" s="10">
        <v>268320</v>
      </c>
      <c r="F10" s="10">
        <v>0</v>
      </c>
      <c r="G10" s="23">
        <v>268320</v>
      </c>
    </row>
    <row r="11" spans="1:7" x14ac:dyDescent="0.25">
      <c r="A11" s="16" t="s">
        <v>16</v>
      </c>
      <c r="B11" s="18">
        <v>1</v>
      </c>
      <c r="C11" s="20">
        <v>0</v>
      </c>
      <c r="D11" s="20">
        <v>0</v>
      </c>
      <c r="E11" s="20">
        <v>0</v>
      </c>
      <c r="F11" s="20">
        <v>0</v>
      </c>
      <c r="G11" s="19">
        <v>0</v>
      </c>
    </row>
    <row r="12" spans="1:7" x14ac:dyDescent="0.25">
      <c r="A12" s="5" t="s">
        <v>17</v>
      </c>
      <c r="B12" s="6">
        <v>3</v>
      </c>
      <c r="C12" s="10">
        <v>614603</v>
      </c>
      <c r="D12" s="10">
        <v>21335</v>
      </c>
      <c r="E12" s="10">
        <v>0</v>
      </c>
      <c r="F12" s="10">
        <v>80395</v>
      </c>
      <c r="G12" s="23">
        <v>716333</v>
      </c>
    </row>
    <row r="13" spans="1:7" x14ac:dyDescent="0.25">
      <c r="A13" s="11" t="s">
        <v>0</v>
      </c>
      <c r="B13" s="12">
        <f>SUM(B8:B12)</f>
        <v>18</v>
      </c>
      <c r="C13" s="13">
        <f>SUM(C8:C12)</f>
        <v>1480717.48</v>
      </c>
      <c r="D13" s="13">
        <f t="shared" ref="D13:G13" si="0">SUM(D8:D12)</f>
        <v>566296</v>
      </c>
      <c r="E13" s="13">
        <f t="shared" si="0"/>
        <v>953592</v>
      </c>
      <c r="F13" s="13">
        <f t="shared" si="0"/>
        <v>1093449.9900000002</v>
      </c>
      <c r="G13" s="13">
        <f t="shared" si="0"/>
        <v>4094055.47</v>
      </c>
    </row>
    <row r="14" spans="1:7" x14ac:dyDescent="0.25">
      <c r="A14" s="7" t="s">
        <v>1</v>
      </c>
      <c r="B14" s="8"/>
      <c r="C14" s="14"/>
      <c r="D14" s="14"/>
      <c r="E14" s="14"/>
      <c r="F14" s="14"/>
      <c r="G14" s="14"/>
    </row>
    <row r="15" spans="1:7" s="9" customFormat="1" ht="17.100000000000001" customHeight="1" x14ac:dyDescent="0.25">
      <c r="A15" s="5" t="s">
        <v>19</v>
      </c>
      <c r="B15" s="6">
        <v>8</v>
      </c>
      <c r="C15" s="10">
        <v>906093.77</v>
      </c>
      <c r="D15" s="10">
        <v>906094</v>
      </c>
      <c r="E15" s="10">
        <v>1245057</v>
      </c>
      <c r="F15" s="10">
        <f>G15-(C15+D15+E15)</f>
        <v>1377860.69</v>
      </c>
      <c r="G15" s="10">
        <v>4435105.46</v>
      </c>
    </row>
    <row r="16" spans="1:7" s="9" customFormat="1" x14ac:dyDescent="0.25">
      <c r="A16" s="16" t="s">
        <v>14</v>
      </c>
      <c r="B16" s="17">
        <v>24</v>
      </c>
      <c r="C16" s="19">
        <v>5578414</v>
      </c>
      <c r="D16" s="19">
        <v>532208</v>
      </c>
      <c r="E16" s="19">
        <v>1012249</v>
      </c>
      <c r="F16" s="19">
        <v>1039350</v>
      </c>
      <c r="G16" s="19">
        <v>8162221</v>
      </c>
    </row>
    <row r="17" spans="1:7" s="9" customFormat="1" x14ac:dyDescent="0.25">
      <c r="A17" s="5" t="s">
        <v>15</v>
      </c>
      <c r="B17" s="6">
        <v>5</v>
      </c>
      <c r="C17" s="10">
        <v>3730940</v>
      </c>
      <c r="D17" s="10">
        <v>1259387</v>
      </c>
      <c r="E17" s="10">
        <v>1267145</v>
      </c>
      <c r="F17" s="10">
        <v>3552237</v>
      </c>
      <c r="G17" s="23">
        <v>9809709</v>
      </c>
    </row>
    <row r="18" spans="1:7" s="9" customFormat="1" x14ac:dyDescent="0.25">
      <c r="A18" s="16" t="s">
        <v>16</v>
      </c>
      <c r="B18" s="18">
        <v>13</v>
      </c>
      <c r="C18" s="20">
        <v>2815867</v>
      </c>
      <c r="D18" s="20">
        <v>1004400</v>
      </c>
      <c r="E18" s="20">
        <v>5100702</v>
      </c>
      <c r="F18" s="20">
        <v>6982548</v>
      </c>
      <c r="G18" s="19">
        <v>15903517</v>
      </c>
    </row>
    <row r="19" spans="1:7" s="9" customFormat="1" x14ac:dyDescent="0.25">
      <c r="A19" s="5" t="s">
        <v>17</v>
      </c>
      <c r="B19" s="6">
        <v>4</v>
      </c>
      <c r="C19" s="10">
        <v>3524404</v>
      </c>
      <c r="D19" s="10">
        <v>109624</v>
      </c>
      <c r="E19" s="10">
        <v>1876920</v>
      </c>
      <c r="F19" s="10">
        <v>728226</v>
      </c>
      <c r="G19" s="23">
        <v>6239174</v>
      </c>
    </row>
    <row r="20" spans="1:7" s="9" customFormat="1" x14ac:dyDescent="0.25">
      <c r="A20" s="11" t="s">
        <v>0</v>
      </c>
      <c r="B20" s="12">
        <f>SUM(B15:B19)</f>
        <v>54</v>
      </c>
      <c r="C20" s="24">
        <f t="shared" ref="C20:G20" si="1">SUM(C15:C19)</f>
        <v>16555718.77</v>
      </c>
      <c r="D20" s="24">
        <f t="shared" si="1"/>
        <v>3811713</v>
      </c>
      <c r="E20" s="24">
        <f t="shared" si="1"/>
        <v>10502073</v>
      </c>
      <c r="F20" s="24">
        <f t="shared" si="1"/>
        <v>13680221.689999999</v>
      </c>
      <c r="G20" s="24">
        <f t="shared" si="1"/>
        <v>44549726.460000001</v>
      </c>
    </row>
    <row r="21" spans="1:7" s="9" customFormat="1" x14ac:dyDescent="0.25">
      <c r="A21" s="7" t="s">
        <v>2</v>
      </c>
      <c r="B21" s="8"/>
      <c r="C21" s="14"/>
      <c r="D21" s="14"/>
      <c r="E21" s="14"/>
      <c r="F21" s="14"/>
      <c r="G21" s="14"/>
    </row>
    <row r="22" spans="1:7" s="9" customFormat="1" ht="17.100000000000001" customHeight="1" x14ac:dyDescent="0.25">
      <c r="A22" s="5" t="s">
        <v>19</v>
      </c>
      <c r="B22" s="6">
        <v>4</v>
      </c>
      <c r="C22" s="10">
        <v>1425935.6800000002</v>
      </c>
      <c r="D22" s="10">
        <v>941345</v>
      </c>
      <c r="E22" s="10">
        <v>897763</v>
      </c>
      <c r="F22" s="10">
        <f>G22-(C22+D22+E22)</f>
        <v>1450347.3199999998</v>
      </c>
      <c r="G22" s="10">
        <v>4715391</v>
      </c>
    </row>
    <row r="23" spans="1:7" s="9" customFormat="1" x14ac:dyDescent="0.25">
      <c r="A23" s="16" t="s">
        <v>14</v>
      </c>
      <c r="B23" s="17">
        <v>27</v>
      </c>
      <c r="C23" s="19">
        <v>2786071</v>
      </c>
      <c r="D23" s="19">
        <v>702835</v>
      </c>
      <c r="E23" s="19">
        <v>2679210</v>
      </c>
      <c r="F23" s="19">
        <v>881226</v>
      </c>
      <c r="G23" s="19">
        <v>7049342</v>
      </c>
    </row>
    <row r="24" spans="1:7" s="9" customFormat="1" x14ac:dyDescent="0.25">
      <c r="A24" s="5" t="s">
        <v>15</v>
      </c>
      <c r="B24" s="6">
        <v>7</v>
      </c>
      <c r="C24" s="10">
        <v>821472</v>
      </c>
      <c r="D24" s="10">
        <v>447345</v>
      </c>
      <c r="E24" s="10">
        <v>400882</v>
      </c>
      <c r="F24" s="10">
        <v>298812</v>
      </c>
      <c r="G24" s="23">
        <v>1968511</v>
      </c>
    </row>
    <row r="25" spans="1:7" s="9" customFormat="1" x14ac:dyDescent="0.25">
      <c r="A25" s="16" t="s">
        <v>16</v>
      </c>
      <c r="B25" s="18">
        <v>15</v>
      </c>
      <c r="C25" s="20">
        <v>1019284</v>
      </c>
      <c r="D25" s="20">
        <v>322997</v>
      </c>
      <c r="E25" s="20">
        <v>716164</v>
      </c>
      <c r="F25" s="20">
        <v>912451</v>
      </c>
      <c r="G25" s="19">
        <v>2970896</v>
      </c>
    </row>
    <row r="26" spans="1:7" s="9" customFormat="1" x14ac:dyDescent="0.25">
      <c r="A26" s="5" t="s">
        <v>17</v>
      </c>
      <c r="B26" s="6">
        <v>4</v>
      </c>
      <c r="C26" s="10">
        <v>1149558</v>
      </c>
      <c r="D26" s="10">
        <v>7540</v>
      </c>
      <c r="E26" s="10">
        <v>500000</v>
      </c>
      <c r="F26" s="10">
        <v>1202533</v>
      </c>
      <c r="G26" s="23">
        <v>2859631</v>
      </c>
    </row>
    <row r="27" spans="1:7" s="9" customFormat="1" x14ac:dyDescent="0.25">
      <c r="A27" s="11" t="s">
        <v>0</v>
      </c>
      <c r="B27" s="12">
        <f>SUM(B22:B26)</f>
        <v>57</v>
      </c>
      <c r="C27" s="13">
        <f>SUM(C22:C26)</f>
        <v>7202320.6799999997</v>
      </c>
      <c r="D27" s="13">
        <f t="shared" ref="D27:G27" si="2">SUM(D22:D26)</f>
        <v>2422062</v>
      </c>
      <c r="E27" s="13">
        <f t="shared" si="2"/>
        <v>5194019</v>
      </c>
      <c r="F27" s="13">
        <f t="shared" si="2"/>
        <v>4745369.32</v>
      </c>
      <c r="G27" s="13">
        <f t="shared" si="2"/>
        <v>19563771</v>
      </c>
    </row>
    <row r="28" spans="1:7" s="9" customFormat="1" x14ac:dyDescent="0.25">
      <c r="A28" s="7" t="s">
        <v>3</v>
      </c>
      <c r="B28" s="8"/>
      <c r="C28" s="15"/>
      <c r="D28" s="15"/>
      <c r="E28" s="15"/>
      <c r="F28" s="15"/>
      <c r="G28" s="15"/>
    </row>
    <row r="29" spans="1:7" s="9" customFormat="1" ht="17.100000000000001" customHeight="1" x14ac:dyDescent="0.25">
      <c r="A29" s="5" t="s">
        <v>19</v>
      </c>
      <c r="B29" s="6">
        <v>14</v>
      </c>
      <c r="C29" s="10">
        <v>1344213.8</v>
      </c>
      <c r="D29" s="10">
        <f>1336230.09-287996-543624.84-101267.55</f>
        <v>403341.70000000013</v>
      </c>
      <c r="E29" s="10">
        <f>1305852+979865.84+101267.55+59620+64428</f>
        <v>2511033.3899999997</v>
      </c>
      <c r="F29" s="10">
        <f>G29-(C29+D29+E29)</f>
        <v>880979.0700000003</v>
      </c>
      <c r="G29" s="10">
        <v>5139567.96</v>
      </c>
    </row>
    <row r="30" spans="1:7" s="9" customFormat="1" x14ac:dyDescent="0.25">
      <c r="A30" s="16" t="s">
        <v>14</v>
      </c>
      <c r="B30" s="17">
        <v>9</v>
      </c>
      <c r="C30" s="19">
        <v>338164</v>
      </c>
      <c r="D30" s="19">
        <v>8800</v>
      </c>
      <c r="E30" s="19">
        <v>0</v>
      </c>
      <c r="F30" s="19">
        <v>451113</v>
      </c>
      <c r="G30" s="19">
        <v>798077</v>
      </c>
    </row>
    <row r="31" spans="1:7" s="9" customFormat="1" x14ac:dyDescent="0.25">
      <c r="A31" s="5" t="s">
        <v>15</v>
      </c>
      <c r="B31" s="6">
        <v>1</v>
      </c>
      <c r="C31" s="10">
        <v>57544</v>
      </c>
      <c r="D31" s="10">
        <v>0</v>
      </c>
      <c r="E31" s="10">
        <v>0</v>
      </c>
      <c r="F31" s="10">
        <v>78624</v>
      </c>
      <c r="G31" s="23">
        <v>136168</v>
      </c>
    </row>
    <row r="32" spans="1:7" s="9" customFormat="1" x14ac:dyDescent="0.25">
      <c r="A32" s="16" t="s">
        <v>16</v>
      </c>
      <c r="B32" s="18">
        <v>2</v>
      </c>
      <c r="C32" s="20">
        <v>27450</v>
      </c>
      <c r="D32" s="20">
        <v>0</v>
      </c>
      <c r="E32" s="20">
        <v>0</v>
      </c>
      <c r="F32" s="20">
        <v>67905</v>
      </c>
      <c r="G32" s="19">
        <v>95355</v>
      </c>
    </row>
    <row r="33" spans="1:7" s="9" customFormat="1" x14ac:dyDescent="0.25">
      <c r="A33" s="5" t="s">
        <v>17</v>
      </c>
      <c r="B33" s="6">
        <v>5</v>
      </c>
      <c r="C33" s="10">
        <v>1296100</v>
      </c>
      <c r="D33" s="10">
        <v>1360</v>
      </c>
      <c r="E33" s="10">
        <v>787000</v>
      </c>
      <c r="F33" s="10">
        <v>105603</v>
      </c>
      <c r="G33" s="23">
        <v>2190063</v>
      </c>
    </row>
    <row r="34" spans="1:7" s="9" customFormat="1" x14ac:dyDescent="0.25">
      <c r="A34" s="11" t="s">
        <v>0</v>
      </c>
      <c r="B34" s="12">
        <f>SUM(B29:B33)</f>
        <v>31</v>
      </c>
      <c r="C34" s="13">
        <f>SUM(C29:C33)</f>
        <v>3063471.8</v>
      </c>
      <c r="D34" s="13">
        <f t="shared" ref="D34:G34" si="3">SUM(D29:D33)</f>
        <v>413501.70000000013</v>
      </c>
      <c r="E34" s="13">
        <f t="shared" si="3"/>
        <v>3298033.3899999997</v>
      </c>
      <c r="F34" s="13">
        <f t="shared" si="3"/>
        <v>1584224.0700000003</v>
      </c>
      <c r="G34" s="13">
        <f t="shared" si="3"/>
        <v>8359230.96</v>
      </c>
    </row>
    <row r="35" spans="1:7" s="9" customFormat="1" x14ac:dyDescent="0.25">
      <c r="A35" s="7" t="s">
        <v>4</v>
      </c>
      <c r="B35" s="8"/>
      <c r="C35" s="15"/>
      <c r="D35" s="15"/>
      <c r="E35" s="15"/>
      <c r="F35" s="15"/>
      <c r="G35" s="15"/>
    </row>
    <row r="36" spans="1:7" s="9" customFormat="1" ht="17.100000000000001" customHeight="1" x14ac:dyDescent="0.25">
      <c r="A36" s="5" t="s">
        <v>19</v>
      </c>
      <c r="B36" s="6">
        <v>6</v>
      </c>
      <c r="C36" s="10">
        <v>1290670.52</v>
      </c>
      <c r="D36" s="10">
        <v>0</v>
      </c>
      <c r="E36" s="10">
        <v>868700</v>
      </c>
      <c r="F36" s="10">
        <f>G36-(C36+D36+E36)</f>
        <v>576209.48</v>
      </c>
      <c r="G36" s="10">
        <v>2735580</v>
      </c>
    </row>
    <row r="37" spans="1:7" s="9" customFormat="1" x14ac:dyDescent="0.25">
      <c r="A37" s="16" t="s">
        <v>14</v>
      </c>
      <c r="B37" s="17">
        <v>9</v>
      </c>
      <c r="C37" s="19">
        <v>256054</v>
      </c>
      <c r="D37" s="19">
        <v>8693</v>
      </c>
      <c r="E37" s="19">
        <v>1461398</v>
      </c>
      <c r="F37" s="19">
        <v>228895</v>
      </c>
      <c r="G37" s="19">
        <v>1955040</v>
      </c>
    </row>
    <row r="38" spans="1:7" s="9" customFormat="1" x14ac:dyDescent="0.25">
      <c r="A38" s="5" t="s">
        <v>15</v>
      </c>
      <c r="B38" s="6">
        <v>1</v>
      </c>
      <c r="C38" s="10">
        <v>0</v>
      </c>
      <c r="D38" s="10">
        <v>0</v>
      </c>
      <c r="E38" s="10">
        <v>114687</v>
      </c>
      <c r="F38" s="10">
        <v>127383</v>
      </c>
      <c r="G38" s="23">
        <v>242070</v>
      </c>
    </row>
    <row r="39" spans="1:7" s="9" customFormat="1" x14ac:dyDescent="0.25">
      <c r="A39" s="16" t="s">
        <v>16</v>
      </c>
      <c r="B39" s="18">
        <v>9</v>
      </c>
      <c r="C39" s="20">
        <v>1460945</v>
      </c>
      <c r="D39" s="20">
        <v>286711</v>
      </c>
      <c r="E39" s="20">
        <v>1260000</v>
      </c>
      <c r="F39" s="20">
        <v>451159</v>
      </c>
      <c r="G39" s="19">
        <v>3458815</v>
      </c>
    </row>
    <row r="40" spans="1:7" s="9" customFormat="1" x14ac:dyDescent="0.25">
      <c r="A40" s="5" t="s">
        <v>17</v>
      </c>
      <c r="B40" s="6">
        <v>3</v>
      </c>
      <c r="C40" s="10">
        <v>743671</v>
      </c>
      <c r="D40" s="10">
        <v>199362</v>
      </c>
      <c r="E40" s="10">
        <v>0</v>
      </c>
      <c r="F40" s="10">
        <v>142946</v>
      </c>
      <c r="G40" s="23">
        <v>1085979</v>
      </c>
    </row>
    <row r="41" spans="1:7" s="9" customFormat="1" x14ac:dyDescent="0.25">
      <c r="A41" s="11" t="s">
        <v>0</v>
      </c>
      <c r="B41" s="12">
        <f>SUM(B36:B40)</f>
        <v>28</v>
      </c>
      <c r="C41" s="13">
        <f>SUM(C36:C40)</f>
        <v>3751340.52</v>
      </c>
      <c r="D41" s="13">
        <f t="shared" ref="D41:G41" si="4">SUM(D36:D40)</f>
        <v>494766</v>
      </c>
      <c r="E41" s="13">
        <f t="shared" si="4"/>
        <v>3704785</v>
      </c>
      <c r="F41" s="13">
        <f t="shared" si="4"/>
        <v>1526592.48</v>
      </c>
      <c r="G41" s="13">
        <f t="shared" si="4"/>
        <v>9477484</v>
      </c>
    </row>
    <row r="42" spans="1:7" s="9" customFormat="1" x14ac:dyDescent="0.25">
      <c r="A42" s="7" t="s">
        <v>5</v>
      </c>
      <c r="B42" s="8"/>
      <c r="C42" s="15"/>
      <c r="D42" s="15"/>
      <c r="E42" s="15"/>
      <c r="F42" s="15"/>
      <c r="G42" s="15"/>
    </row>
    <row r="43" spans="1:7" s="9" customFormat="1" ht="17.100000000000001" customHeight="1" x14ac:dyDescent="0.25">
      <c r="A43" s="5" t="s">
        <v>19</v>
      </c>
      <c r="B43" s="6">
        <v>12</v>
      </c>
      <c r="C43" s="10">
        <v>385719.38000000006</v>
      </c>
      <c r="D43" s="10">
        <v>336351.97</v>
      </c>
      <c r="E43" s="10">
        <v>657507</v>
      </c>
      <c r="F43" s="10">
        <f>G43-(C43+D43+E43)</f>
        <v>404576.79999999981</v>
      </c>
      <c r="G43" s="10">
        <v>1784155.15</v>
      </c>
    </row>
    <row r="44" spans="1:7" s="9" customFormat="1" ht="15.75" customHeight="1" x14ac:dyDescent="0.25">
      <c r="A44" s="16" t="s">
        <v>14</v>
      </c>
      <c r="B44" s="17">
        <v>6</v>
      </c>
      <c r="C44" s="19">
        <v>1462006</v>
      </c>
      <c r="D44" s="19">
        <v>800000</v>
      </c>
      <c r="E44" s="19">
        <v>145000</v>
      </c>
      <c r="F44" s="19">
        <v>619462</v>
      </c>
      <c r="G44" s="19">
        <v>3026468</v>
      </c>
    </row>
    <row r="45" spans="1:7" s="9" customFormat="1" x14ac:dyDescent="0.25">
      <c r="A45" s="5" t="s">
        <v>15</v>
      </c>
      <c r="B45" s="6">
        <v>0</v>
      </c>
      <c r="C45" s="10">
        <v>0</v>
      </c>
      <c r="D45" s="10">
        <v>0</v>
      </c>
      <c r="E45" s="10">
        <v>0</v>
      </c>
      <c r="F45" s="10">
        <v>0</v>
      </c>
      <c r="G45" s="23">
        <v>0</v>
      </c>
    </row>
    <row r="46" spans="1:7" s="9" customFormat="1" x14ac:dyDescent="0.25">
      <c r="A46" s="16" t="s">
        <v>16</v>
      </c>
      <c r="B46" s="18">
        <v>9</v>
      </c>
      <c r="C46" s="20">
        <v>163564</v>
      </c>
      <c r="D46" s="20">
        <v>98489</v>
      </c>
      <c r="E46" s="20">
        <v>209956</v>
      </c>
      <c r="F46" s="20">
        <v>257362</v>
      </c>
      <c r="G46" s="19">
        <v>729371</v>
      </c>
    </row>
    <row r="47" spans="1:7" s="9" customFormat="1" x14ac:dyDescent="0.25">
      <c r="A47" s="5" t="s">
        <v>17</v>
      </c>
      <c r="B47" s="6">
        <v>2</v>
      </c>
      <c r="C47" s="10">
        <v>913781</v>
      </c>
      <c r="D47" s="10">
        <v>0</v>
      </c>
      <c r="E47" s="10">
        <v>0</v>
      </c>
      <c r="F47" s="10">
        <v>70597</v>
      </c>
      <c r="G47" s="23">
        <v>984378</v>
      </c>
    </row>
    <row r="48" spans="1:7" s="9" customFormat="1" x14ac:dyDescent="0.25">
      <c r="A48" s="11" t="s">
        <v>0</v>
      </c>
      <c r="B48" s="12">
        <f>SUM(B43:B47)</f>
        <v>29</v>
      </c>
      <c r="C48" s="13">
        <f>SUM(C43:C47)</f>
        <v>2925070.38</v>
      </c>
      <c r="D48" s="13">
        <f t="shared" ref="D48:G48" si="5">SUM(D43:D47)</f>
        <v>1234840.97</v>
      </c>
      <c r="E48" s="13">
        <f t="shared" si="5"/>
        <v>1012463</v>
      </c>
      <c r="F48" s="13">
        <f t="shared" si="5"/>
        <v>1351997.7999999998</v>
      </c>
      <c r="G48" s="13">
        <f t="shared" si="5"/>
        <v>6524372.1500000004</v>
      </c>
    </row>
    <row r="49" spans="1:7" s="9" customFormat="1" x14ac:dyDescent="0.25">
      <c r="A49" s="7" t="s">
        <v>6</v>
      </c>
      <c r="B49" s="8"/>
      <c r="C49" s="7"/>
      <c r="D49" s="7"/>
      <c r="E49" s="7"/>
      <c r="F49" s="7"/>
      <c r="G49" s="7"/>
    </row>
    <row r="50" spans="1:7" s="9" customFormat="1" ht="17.100000000000001" customHeight="1" x14ac:dyDescent="0.25">
      <c r="A50" s="5" t="s">
        <v>19</v>
      </c>
      <c r="B50" s="6">
        <v>6</v>
      </c>
      <c r="C50" s="10">
        <v>786876.17</v>
      </c>
      <c r="D50" s="10">
        <v>49133</v>
      </c>
      <c r="E50" s="10">
        <v>0</v>
      </c>
      <c r="F50" s="10">
        <f>G50-(C50+D50)</f>
        <v>565543.12</v>
      </c>
      <c r="G50" s="10">
        <v>1401552.29</v>
      </c>
    </row>
    <row r="51" spans="1:7" s="9" customFormat="1" x14ac:dyDescent="0.25">
      <c r="A51" s="16" t="s">
        <v>14</v>
      </c>
      <c r="B51" s="17">
        <v>20</v>
      </c>
      <c r="C51" s="19">
        <v>1314605</v>
      </c>
      <c r="D51" s="19">
        <v>646552</v>
      </c>
      <c r="E51" s="19">
        <v>2111826</v>
      </c>
      <c r="F51" s="19">
        <v>1155417</v>
      </c>
      <c r="G51" s="19">
        <v>5228400</v>
      </c>
    </row>
    <row r="52" spans="1:7" s="9" customFormat="1" x14ac:dyDescent="0.25">
      <c r="A52" s="5" t="s">
        <v>15</v>
      </c>
      <c r="B52" s="6">
        <v>4</v>
      </c>
      <c r="C52" s="10">
        <v>1341282</v>
      </c>
      <c r="D52" s="10">
        <v>718258</v>
      </c>
      <c r="E52" s="10">
        <v>1850000</v>
      </c>
      <c r="F52" s="10">
        <v>1050280</v>
      </c>
      <c r="G52" s="23">
        <v>4959820</v>
      </c>
    </row>
    <row r="53" spans="1:7" s="9" customFormat="1" x14ac:dyDescent="0.25">
      <c r="A53" s="16" t="s">
        <v>16</v>
      </c>
      <c r="B53" s="18">
        <v>1</v>
      </c>
      <c r="C53" s="20">
        <v>4049</v>
      </c>
      <c r="D53" s="20">
        <v>0</v>
      </c>
      <c r="E53" s="20">
        <v>0</v>
      </c>
      <c r="F53" s="20">
        <v>191</v>
      </c>
      <c r="G53" s="19">
        <v>4240</v>
      </c>
    </row>
    <row r="54" spans="1:7" s="9" customFormat="1" x14ac:dyDescent="0.25">
      <c r="A54" s="5" t="s">
        <v>17</v>
      </c>
      <c r="B54" s="6">
        <v>2</v>
      </c>
      <c r="C54" s="10">
        <v>502127</v>
      </c>
      <c r="D54" s="10">
        <v>42660</v>
      </c>
      <c r="E54" s="10">
        <v>75000</v>
      </c>
      <c r="F54" s="10">
        <v>54130</v>
      </c>
      <c r="G54" s="23">
        <v>673917</v>
      </c>
    </row>
    <row r="55" spans="1:7" s="9" customFormat="1" x14ac:dyDescent="0.25">
      <c r="A55" s="11" t="s">
        <v>0</v>
      </c>
      <c r="B55" s="12">
        <f>SUM(B50:B54)</f>
        <v>33</v>
      </c>
      <c r="C55" s="13">
        <f>SUM(C50:C54)</f>
        <v>3948939.17</v>
      </c>
      <c r="D55" s="13">
        <f t="shared" ref="D55:G55" si="6">SUM(D50:D54)</f>
        <v>1456603</v>
      </c>
      <c r="E55" s="13">
        <f t="shared" si="6"/>
        <v>4036826</v>
      </c>
      <c r="F55" s="13">
        <f t="shared" si="6"/>
        <v>2825561.12</v>
      </c>
      <c r="G55" s="13">
        <f t="shared" si="6"/>
        <v>12267929.289999999</v>
      </c>
    </row>
    <row r="56" spans="1:7" s="9" customFormat="1" x14ac:dyDescent="0.25">
      <c r="A56" s="7" t="s">
        <v>7</v>
      </c>
      <c r="B56" s="8"/>
      <c r="C56" s="7"/>
      <c r="D56" s="7"/>
      <c r="E56" s="7"/>
      <c r="F56" s="7"/>
      <c r="G56" s="7"/>
    </row>
    <row r="57" spans="1:7" s="9" customFormat="1" ht="17.100000000000001" customHeight="1" x14ac:dyDescent="0.25">
      <c r="A57" s="5" t="s">
        <v>19</v>
      </c>
      <c r="B57" s="6">
        <v>11</v>
      </c>
      <c r="C57" s="10">
        <v>866022.37</v>
      </c>
      <c r="D57" s="10">
        <f>452993.62-72000</f>
        <v>380993.62</v>
      </c>
      <c r="E57" s="10">
        <f>3515274+410340+1400000+758296</f>
        <v>6083910</v>
      </c>
      <c r="F57" s="10">
        <f>G57-(C57+D57+E57)</f>
        <v>1597096.0099999998</v>
      </c>
      <c r="G57" s="10">
        <v>8928022</v>
      </c>
    </row>
    <row r="58" spans="1:7" s="9" customFormat="1" x14ac:dyDescent="0.25">
      <c r="A58" s="16" t="s">
        <v>14</v>
      </c>
      <c r="B58" s="17">
        <v>23</v>
      </c>
      <c r="C58" s="19">
        <v>1059693</v>
      </c>
      <c r="D58" s="19">
        <v>135385</v>
      </c>
      <c r="E58" s="19">
        <v>1386920</v>
      </c>
      <c r="F58" s="19">
        <v>257481</v>
      </c>
      <c r="G58" s="19">
        <v>2839479</v>
      </c>
    </row>
    <row r="59" spans="1:7" s="9" customFormat="1" x14ac:dyDescent="0.25">
      <c r="A59" s="5" t="s">
        <v>15</v>
      </c>
      <c r="B59" s="6">
        <v>6</v>
      </c>
      <c r="C59" s="10">
        <v>2647282</v>
      </c>
      <c r="D59" s="10">
        <v>608634</v>
      </c>
      <c r="E59" s="10">
        <v>3412102</v>
      </c>
      <c r="F59" s="10">
        <v>383454</v>
      </c>
      <c r="G59" s="23">
        <v>7051472</v>
      </c>
    </row>
    <row r="60" spans="1:7" s="9" customFormat="1" x14ac:dyDescent="0.25">
      <c r="A60" s="16" t="s">
        <v>16</v>
      </c>
      <c r="B60" s="18">
        <v>23</v>
      </c>
      <c r="C60" s="20">
        <v>2467956</v>
      </c>
      <c r="D60" s="20">
        <v>830757</v>
      </c>
      <c r="E60" s="20">
        <v>1063751</v>
      </c>
      <c r="F60" s="20">
        <v>1105390</v>
      </c>
      <c r="G60" s="19">
        <v>5467854</v>
      </c>
    </row>
    <row r="61" spans="1:7" s="9" customFormat="1" x14ac:dyDescent="0.25">
      <c r="A61" s="5" t="s">
        <v>17</v>
      </c>
      <c r="B61" s="6">
        <v>5</v>
      </c>
      <c r="C61" s="10">
        <v>2764585</v>
      </c>
      <c r="D61" s="10">
        <v>194685</v>
      </c>
      <c r="E61" s="10">
        <v>1891528</v>
      </c>
      <c r="F61" s="10">
        <v>1182695</v>
      </c>
      <c r="G61" s="23">
        <v>6033493</v>
      </c>
    </row>
    <row r="62" spans="1:7" s="9" customFormat="1" x14ac:dyDescent="0.25">
      <c r="A62" s="11" t="s">
        <v>0</v>
      </c>
      <c r="B62" s="12">
        <f>SUM(B57:B61)</f>
        <v>68</v>
      </c>
      <c r="C62" s="13">
        <f>SUM(C57:C61)</f>
        <v>9805538.370000001</v>
      </c>
      <c r="D62" s="13">
        <f t="shared" ref="D62:G62" si="7">SUM(D57:D61)</f>
        <v>2150454.62</v>
      </c>
      <c r="E62" s="13">
        <f t="shared" si="7"/>
        <v>13838211</v>
      </c>
      <c r="F62" s="13">
        <f t="shared" si="7"/>
        <v>4526116.01</v>
      </c>
      <c r="G62" s="13">
        <f t="shared" si="7"/>
        <v>30320320</v>
      </c>
    </row>
    <row r="63" spans="1:7" s="9" customFormat="1" x14ac:dyDescent="0.25">
      <c r="A63" s="7" t="s">
        <v>8</v>
      </c>
      <c r="B63" s="8"/>
      <c r="C63" s="7"/>
      <c r="D63" s="7"/>
      <c r="E63" s="7"/>
      <c r="F63" s="7"/>
      <c r="G63" s="7"/>
    </row>
    <row r="64" spans="1:7" s="9" customFormat="1" ht="17.100000000000001" customHeight="1" x14ac:dyDescent="0.25">
      <c r="A64" s="5" t="s">
        <v>19</v>
      </c>
      <c r="B64" s="6">
        <v>2</v>
      </c>
      <c r="C64" s="10">
        <v>553094.72</v>
      </c>
      <c r="D64" s="10">
        <v>315332.25</v>
      </c>
      <c r="E64" s="10">
        <v>0</v>
      </c>
      <c r="F64" s="10">
        <v>566763</v>
      </c>
      <c r="G64" s="10">
        <v>1431461.94</v>
      </c>
    </row>
    <row r="65" spans="1:7" s="9" customFormat="1" x14ac:dyDescent="0.25">
      <c r="A65" s="16" t="s">
        <v>14</v>
      </c>
      <c r="B65" s="17">
        <v>20</v>
      </c>
      <c r="C65" s="19">
        <v>1029058</v>
      </c>
      <c r="D65" s="19">
        <v>105823</v>
      </c>
      <c r="E65" s="19">
        <v>1689947</v>
      </c>
      <c r="F65" s="19">
        <v>559215</v>
      </c>
      <c r="G65" s="19">
        <v>3384043</v>
      </c>
    </row>
    <row r="66" spans="1:7" s="9" customFormat="1" x14ac:dyDescent="0.25">
      <c r="A66" s="5" t="s">
        <v>15</v>
      </c>
      <c r="B66" s="6">
        <v>2</v>
      </c>
      <c r="C66" s="10">
        <v>0</v>
      </c>
      <c r="D66" s="10">
        <v>0</v>
      </c>
      <c r="E66" s="10">
        <v>100000</v>
      </c>
      <c r="F66" s="10">
        <v>0</v>
      </c>
      <c r="G66" s="23">
        <v>100000</v>
      </c>
    </row>
    <row r="67" spans="1:7" s="9" customFormat="1" x14ac:dyDescent="0.25">
      <c r="A67" s="16" t="s">
        <v>16</v>
      </c>
      <c r="B67" s="18">
        <v>5</v>
      </c>
      <c r="C67" s="20">
        <v>162580</v>
      </c>
      <c r="D67" s="20">
        <v>86000</v>
      </c>
      <c r="E67" s="20">
        <v>165000</v>
      </c>
      <c r="F67" s="20">
        <v>54000</v>
      </c>
      <c r="G67" s="19">
        <v>467580</v>
      </c>
    </row>
    <row r="68" spans="1:7" s="9" customFormat="1" x14ac:dyDescent="0.25">
      <c r="A68" s="5" t="s">
        <v>17</v>
      </c>
      <c r="B68" s="6">
        <v>1</v>
      </c>
      <c r="C68" s="10">
        <v>267504</v>
      </c>
      <c r="D68" s="10">
        <v>96416</v>
      </c>
      <c r="E68" s="10">
        <v>0</v>
      </c>
      <c r="F68" s="10">
        <v>125536</v>
      </c>
      <c r="G68" s="23">
        <v>489456</v>
      </c>
    </row>
    <row r="69" spans="1:7" s="9" customFormat="1" x14ac:dyDescent="0.25">
      <c r="A69" s="11" t="s">
        <v>0</v>
      </c>
      <c r="B69" s="12">
        <f>SUM(B64:B68)</f>
        <v>30</v>
      </c>
      <c r="C69" s="24">
        <f t="shared" ref="C69:G69" si="8">SUM(C64:C68)</f>
        <v>2012236.72</v>
      </c>
      <c r="D69" s="24">
        <f t="shared" si="8"/>
        <v>603571.25</v>
      </c>
      <c r="E69" s="24">
        <f t="shared" si="8"/>
        <v>1954947</v>
      </c>
      <c r="F69" s="24">
        <f t="shared" si="8"/>
        <v>1305514</v>
      </c>
      <c r="G69" s="24">
        <f t="shared" si="8"/>
        <v>5872540.9399999995</v>
      </c>
    </row>
    <row r="70" spans="1:7" s="9" customFormat="1" x14ac:dyDescent="0.25">
      <c r="A70" s="25" t="s">
        <v>18</v>
      </c>
      <c r="B70" s="26"/>
      <c r="C70" s="27"/>
      <c r="D70" s="27"/>
      <c r="E70" s="27"/>
      <c r="F70" s="27"/>
      <c r="G70" s="27"/>
    </row>
    <row r="71" spans="1:7" s="9" customFormat="1" ht="17.100000000000001" customHeight="1" x14ac:dyDescent="0.25">
      <c r="A71" s="28" t="s">
        <v>19</v>
      </c>
      <c r="B71" s="29">
        <f>B8+B15+B22+B29+B36+B43+B50+B57+B64</f>
        <v>72</v>
      </c>
      <c r="C71" s="30">
        <f>C8+C15+C22+C29+C36+C43+C50+C57+C64</f>
        <v>8424740.8900000006</v>
      </c>
      <c r="D71" s="30">
        <f t="shared" ref="D71:G71" si="9">D8+D15+D22+D29+D36+D43+D50+D57+D64</f>
        <v>3858552.54</v>
      </c>
      <c r="E71" s="30">
        <f t="shared" si="9"/>
        <v>12653572.390000001</v>
      </c>
      <c r="F71" s="30">
        <f t="shared" si="9"/>
        <v>8432430.4800000004</v>
      </c>
      <c r="G71" s="30">
        <f t="shared" si="9"/>
        <v>33365568.27</v>
      </c>
    </row>
    <row r="72" spans="1:7" s="9" customFormat="1" ht="17.100000000000001" customHeight="1" x14ac:dyDescent="0.25">
      <c r="A72" s="28" t="s">
        <v>14</v>
      </c>
      <c r="B72" s="29">
        <f t="shared" ref="B72:C75" si="10">B9+B16+B23+B30+B37+B44+B51+B58+B65</f>
        <v>142</v>
      </c>
      <c r="C72" s="30">
        <f t="shared" si="10"/>
        <v>13824065</v>
      </c>
      <c r="D72" s="30">
        <f t="shared" ref="D72:G72" si="11">D9+D16+D23+D30+D37+D44+D51+D58+D65</f>
        <v>2959296</v>
      </c>
      <c r="E72" s="30">
        <f t="shared" si="11"/>
        <v>10782220</v>
      </c>
      <c r="F72" s="30">
        <f t="shared" si="11"/>
        <v>5192159</v>
      </c>
      <c r="G72" s="30">
        <f t="shared" si="11"/>
        <v>32757740</v>
      </c>
    </row>
    <row r="73" spans="1:7" s="9" customFormat="1" ht="17.100000000000001" customHeight="1" x14ac:dyDescent="0.25">
      <c r="A73" s="28" t="s">
        <v>15</v>
      </c>
      <c r="B73" s="29">
        <f t="shared" si="10"/>
        <v>27</v>
      </c>
      <c r="C73" s="30">
        <f t="shared" si="10"/>
        <v>8598520</v>
      </c>
      <c r="D73" s="30">
        <f t="shared" ref="D73:G73" si="12">D10+D17+D24+D31+D38+D45+D52+D59+D66</f>
        <v>3033624</v>
      </c>
      <c r="E73" s="30">
        <f t="shared" si="12"/>
        <v>7413136</v>
      </c>
      <c r="F73" s="30">
        <f t="shared" si="12"/>
        <v>5490790</v>
      </c>
      <c r="G73" s="30">
        <f t="shared" si="12"/>
        <v>24536070</v>
      </c>
    </row>
    <row r="74" spans="1:7" s="9" customFormat="1" ht="17.100000000000001" customHeight="1" x14ac:dyDescent="0.25">
      <c r="A74" s="28" t="s">
        <v>16</v>
      </c>
      <c r="B74" s="29">
        <f t="shared" si="10"/>
        <v>78</v>
      </c>
      <c r="C74" s="30">
        <f t="shared" si="10"/>
        <v>8121695</v>
      </c>
      <c r="D74" s="30">
        <f t="shared" ref="D74:G74" si="13">D11+D18+D25+D32+D39+D46+D53+D60+D67</f>
        <v>2629354</v>
      </c>
      <c r="E74" s="30">
        <f t="shared" si="13"/>
        <v>8515573</v>
      </c>
      <c r="F74" s="30">
        <f t="shared" si="13"/>
        <v>9831006</v>
      </c>
      <c r="G74" s="30">
        <f t="shared" si="13"/>
        <v>29097628</v>
      </c>
    </row>
    <row r="75" spans="1:7" s="9" customFormat="1" ht="17.100000000000001" customHeight="1" x14ac:dyDescent="0.25">
      <c r="A75" s="28" t="s">
        <v>17</v>
      </c>
      <c r="B75" s="29">
        <f t="shared" si="10"/>
        <v>29</v>
      </c>
      <c r="C75" s="30">
        <f t="shared" si="10"/>
        <v>11776333</v>
      </c>
      <c r="D75" s="30">
        <f t="shared" ref="D75:G75" si="14">D12+D19+D26+D33+D40+D47+D54+D61+D68</f>
        <v>672982</v>
      </c>
      <c r="E75" s="30">
        <f t="shared" si="14"/>
        <v>5130448</v>
      </c>
      <c r="F75" s="30">
        <f t="shared" si="14"/>
        <v>3692661</v>
      </c>
      <c r="G75" s="30">
        <f t="shared" si="14"/>
        <v>21272424</v>
      </c>
    </row>
    <row r="76" spans="1:7" s="9" customFormat="1" ht="17.100000000000001" customHeight="1" x14ac:dyDescent="0.25">
      <c r="A76" s="36" t="s">
        <v>0</v>
      </c>
      <c r="B76" s="37">
        <f>SUM(B71:B75)</f>
        <v>348</v>
      </c>
      <c r="C76" s="38">
        <f>SUM(C71:C75)</f>
        <v>50745353.890000001</v>
      </c>
      <c r="D76" s="38">
        <f t="shared" ref="D76:G76" si="15">SUM(D71:D75)</f>
        <v>13153808.539999999</v>
      </c>
      <c r="E76" s="38">
        <f t="shared" si="15"/>
        <v>44494949.390000001</v>
      </c>
      <c r="F76" s="38">
        <f t="shared" si="15"/>
        <v>32639046.48</v>
      </c>
      <c r="G76" s="38">
        <f t="shared" si="15"/>
        <v>141029430.26999998</v>
      </c>
    </row>
    <row r="77" spans="1:7" s="22" customFormat="1" ht="21.75" customHeight="1" x14ac:dyDescent="0.25">
      <c r="A77" s="21" t="s">
        <v>22</v>
      </c>
      <c r="B77" s="21"/>
      <c r="C77" s="21"/>
      <c r="D77" s="21"/>
      <c r="E77" s="21"/>
      <c r="F77" s="21"/>
      <c r="G77" s="21"/>
    </row>
    <row r="78" spans="1:7" s="9" customFormat="1" ht="15" customHeight="1" x14ac:dyDescent="0.25">
      <c r="A78" s="3" t="s">
        <v>23</v>
      </c>
      <c r="B78" s="3"/>
      <c r="C78" s="3"/>
      <c r="D78" s="3"/>
      <c r="E78" s="3"/>
      <c r="F78" s="3"/>
      <c r="G78" s="3"/>
    </row>
    <row r="79" spans="1:7" ht="13.5" customHeight="1" x14ac:dyDescent="0.25">
      <c r="A79" s="1" t="s">
        <v>24</v>
      </c>
      <c r="B79" s="3"/>
      <c r="C79" s="3"/>
      <c r="D79" s="3"/>
      <c r="E79" s="3"/>
      <c r="F79" s="3"/>
      <c r="G79" s="3"/>
    </row>
    <row r="80" spans="1:7" x14ac:dyDescent="0.25">
      <c r="A80" t="s">
        <v>27</v>
      </c>
    </row>
  </sheetData>
  <pageMargins left="0.70866141732283472" right="0.70866141732283472" top="1.0236220472440944" bottom="1.5354330708661419" header="0.31496062992125984" footer="0.31496062992125984"/>
  <pageSetup paperSize="8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Suelo 1.9.3-2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2019-04-10T06:50:46Z</cp:lastPrinted>
  <dcterms:created xsi:type="dcterms:W3CDTF">2014-06-13T10:22:01Z</dcterms:created>
  <dcterms:modified xsi:type="dcterms:W3CDTF">2019-07-18T10:48:31Z</dcterms:modified>
</cp:coreProperties>
</file>