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Gráficos\G 1.8\1.8.2\1.8.2.1\"/>
    </mc:Choice>
  </mc:AlternateContent>
  <xr:revisionPtr revIDLastSave="0" documentId="13_ncr:1_{D8E89604-7AD8-4D58-9970-B9B9CC9315B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8.2-5" sheetId="1" r:id="rId1"/>
    <sheet name="Hoja2" sheetId="3" r:id="rId2"/>
    <sheet name="Hoja1" sheetId="2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3" i="3" l="1"/>
  <c r="L34" i="3" s="1"/>
  <c r="I33" i="3"/>
  <c r="I34" i="3" s="1"/>
  <c r="F33" i="3"/>
  <c r="G33" i="3" s="1"/>
  <c r="C33" i="3"/>
  <c r="D33" i="3" s="1"/>
  <c r="I32" i="3"/>
  <c r="J32" i="3" s="1"/>
  <c r="F32" i="3"/>
  <c r="G32" i="3" s="1"/>
  <c r="C32" i="3"/>
  <c r="D32" i="3" s="1"/>
  <c r="I31" i="3"/>
  <c r="J31" i="3" s="1"/>
  <c r="F31" i="3"/>
  <c r="G31" i="3" s="1"/>
  <c r="C31" i="3"/>
  <c r="D31" i="3" s="1"/>
  <c r="I30" i="3"/>
  <c r="J30" i="3" s="1"/>
  <c r="F30" i="3"/>
  <c r="G30" i="3" s="1"/>
  <c r="C30" i="3"/>
  <c r="D30" i="3" s="1"/>
  <c r="I29" i="3"/>
  <c r="J29" i="3" s="1"/>
  <c r="F29" i="3"/>
  <c r="G29" i="3" s="1"/>
  <c r="C29" i="3"/>
  <c r="D29" i="3" s="1"/>
  <c r="I28" i="3"/>
  <c r="G43" i="3" s="1"/>
  <c r="F28" i="3"/>
  <c r="F43" i="3" s="1"/>
  <c r="C28" i="3"/>
  <c r="E43" i="3" s="1"/>
  <c r="I27" i="3"/>
  <c r="J27" i="3" s="1"/>
  <c r="F27" i="3"/>
  <c r="G27" i="3" s="1"/>
  <c r="C27" i="3"/>
  <c r="D27" i="3" s="1"/>
  <c r="I26" i="3"/>
  <c r="G41" i="3" s="1"/>
  <c r="F26" i="3"/>
  <c r="F41" i="3" s="1"/>
  <c r="C26" i="3"/>
  <c r="E41" i="3" s="1"/>
  <c r="I25" i="3"/>
  <c r="J25" i="3" s="1"/>
  <c r="F25" i="3"/>
  <c r="G25" i="3" s="1"/>
  <c r="C25" i="3"/>
  <c r="D25" i="3" s="1"/>
  <c r="I24" i="3"/>
  <c r="J24" i="3" s="1"/>
  <c r="F24" i="3"/>
  <c r="G24" i="3" s="1"/>
  <c r="C24" i="3"/>
  <c r="D24" i="3" s="1"/>
  <c r="I19" i="3"/>
  <c r="I20" i="3" s="1"/>
  <c r="F19" i="3"/>
  <c r="F20" i="3" s="1"/>
  <c r="C19" i="3"/>
  <c r="B48" i="3" s="1"/>
  <c r="I18" i="3"/>
  <c r="J18" i="3" s="1"/>
  <c r="F18" i="3"/>
  <c r="C47" i="3" s="1"/>
  <c r="C18" i="3"/>
  <c r="B47" i="3" s="1"/>
  <c r="J17" i="3"/>
  <c r="I17" i="3"/>
  <c r="D46" i="3" s="1"/>
  <c r="F17" i="3"/>
  <c r="C46" i="3" s="1"/>
  <c r="C17" i="3"/>
  <c r="D17" i="3" s="1"/>
  <c r="I16" i="3"/>
  <c r="J16" i="3" s="1"/>
  <c r="F16" i="3"/>
  <c r="C45" i="3" s="1"/>
  <c r="C16" i="3"/>
  <c r="L30" i="3" s="1"/>
  <c r="M30" i="3" s="1"/>
  <c r="I15" i="3"/>
  <c r="D44" i="3" s="1"/>
  <c r="F15" i="3"/>
  <c r="C15" i="3"/>
  <c r="B44" i="3" s="1"/>
  <c r="I14" i="3"/>
  <c r="D43" i="3" s="1"/>
  <c r="F14" i="3"/>
  <c r="C43" i="3" s="1"/>
  <c r="C14" i="3"/>
  <c r="I13" i="3"/>
  <c r="J13" i="3" s="1"/>
  <c r="F13" i="3"/>
  <c r="G13" i="3" s="1"/>
  <c r="C13" i="3"/>
  <c r="D13" i="3" s="1"/>
  <c r="I12" i="3"/>
  <c r="D41" i="3" s="1"/>
  <c r="F12" i="3"/>
  <c r="C41" i="3" s="1"/>
  <c r="C12" i="3"/>
  <c r="B41" i="3" s="1"/>
  <c r="I11" i="3"/>
  <c r="J11" i="3" s="1"/>
  <c r="F11" i="3"/>
  <c r="C40" i="3" s="1"/>
  <c r="C11" i="3"/>
  <c r="I10" i="3"/>
  <c r="J10" i="3" s="1"/>
  <c r="F10" i="3"/>
  <c r="D10" i="3"/>
  <c r="C10" i="3"/>
  <c r="B39" i="3" s="1"/>
  <c r="B55" i="2"/>
  <c r="C55" i="2"/>
  <c r="D55" i="2"/>
  <c r="E55" i="2"/>
  <c r="F55" i="2"/>
  <c r="G55" i="2"/>
  <c r="B56" i="2"/>
  <c r="C56" i="2"/>
  <c r="D56" i="2"/>
  <c r="E56" i="2"/>
  <c r="F56" i="2"/>
  <c r="G56" i="2"/>
  <c r="B57" i="2"/>
  <c r="C57" i="2"/>
  <c r="D57" i="2"/>
  <c r="E57" i="2"/>
  <c r="F57" i="2"/>
  <c r="G57" i="2"/>
  <c r="B58" i="2"/>
  <c r="C58" i="2"/>
  <c r="D58" i="2"/>
  <c r="E58" i="2"/>
  <c r="F58" i="2"/>
  <c r="G58" i="2"/>
  <c r="B59" i="2"/>
  <c r="C59" i="2"/>
  <c r="D59" i="2"/>
  <c r="E59" i="2"/>
  <c r="F59" i="2"/>
  <c r="G59" i="2"/>
  <c r="B60" i="2"/>
  <c r="C60" i="2"/>
  <c r="D60" i="2"/>
  <c r="E60" i="2"/>
  <c r="F60" i="2"/>
  <c r="G60" i="2"/>
  <c r="B61" i="2"/>
  <c r="C61" i="2"/>
  <c r="D61" i="2"/>
  <c r="E61" i="2"/>
  <c r="F61" i="2"/>
  <c r="G61" i="2"/>
  <c r="B62" i="2"/>
  <c r="C62" i="2"/>
  <c r="D62" i="2"/>
  <c r="E62" i="2"/>
  <c r="F62" i="2"/>
  <c r="G62" i="2"/>
  <c r="C54" i="2"/>
  <c r="D54" i="2"/>
  <c r="E54" i="2"/>
  <c r="F54" i="2"/>
  <c r="G54" i="2"/>
  <c r="B54" i="2"/>
  <c r="C53" i="2"/>
  <c r="D53" i="2"/>
  <c r="E53" i="2"/>
  <c r="F53" i="2"/>
  <c r="G53" i="2"/>
  <c r="B53" i="2"/>
  <c r="H41" i="2"/>
  <c r="H42" i="2"/>
  <c r="H43" i="2"/>
  <c r="H44" i="2"/>
  <c r="H45" i="2"/>
  <c r="H46" i="2"/>
  <c r="H47" i="2"/>
  <c r="H48" i="2"/>
  <c r="H49" i="2"/>
  <c r="H40" i="2"/>
  <c r="M34" i="2"/>
  <c r="H34" i="2"/>
  <c r="E34" i="2"/>
  <c r="B34" i="2"/>
  <c r="L33" i="2"/>
  <c r="I33" i="2"/>
  <c r="J33" i="2" s="1"/>
  <c r="F33" i="2"/>
  <c r="C33" i="2"/>
  <c r="L32" i="2"/>
  <c r="M32" i="2" s="1"/>
  <c r="I32" i="2"/>
  <c r="J32" i="2" s="1"/>
  <c r="F32" i="2"/>
  <c r="G32" i="2" s="1"/>
  <c r="C32" i="2"/>
  <c r="D32" i="2" s="1"/>
  <c r="L31" i="2"/>
  <c r="M31" i="2" s="1"/>
  <c r="I31" i="2"/>
  <c r="J31" i="2" s="1"/>
  <c r="F31" i="2"/>
  <c r="G31" i="2" s="1"/>
  <c r="C31" i="2"/>
  <c r="D31" i="2" s="1"/>
  <c r="L30" i="2"/>
  <c r="M30" i="2" s="1"/>
  <c r="I30" i="2"/>
  <c r="J30" i="2" s="1"/>
  <c r="F30" i="2"/>
  <c r="G30" i="2" s="1"/>
  <c r="C30" i="2"/>
  <c r="D30" i="2" s="1"/>
  <c r="L29" i="2"/>
  <c r="M29" i="2" s="1"/>
  <c r="I29" i="2"/>
  <c r="J29" i="2" s="1"/>
  <c r="F29" i="2"/>
  <c r="G29" i="2" s="1"/>
  <c r="C29" i="2"/>
  <c r="D29" i="2" s="1"/>
  <c r="L28" i="2"/>
  <c r="M28" i="2" s="1"/>
  <c r="I28" i="2"/>
  <c r="J28" i="2" s="1"/>
  <c r="F28" i="2"/>
  <c r="G28" i="2" s="1"/>
  <c r="C28" i="2"/>
  <c r="D28" i="2" s="1"/>
  <c r="L27" i="2"/>
  <c r="M27" i="2" s="1"/>
  <c r="I27" i="2"/>
  <c r="J27" i="2" s="1"/>
  <c r="F27" i="2"/>
  <c r="G27" i="2" s="1"/>
  <c r="C27" i="2"/>
  <c r="D27" i="2" s="1"/>
  <c r="L26" i="2"/>
  <c r="M26" i="2" s="1"/>
  <c r="I26" i="2"/>
  <c r="J26" i="2" s="1"/>
  <c r="F26" i="2"/>
  <c r="G26" i="2" s="1"/>
  <c r="C26" i="2"/>
  <c r="D26" i="2" s="1"/>
  <c r="L25" i="2"/>
  <c r="M25" i="2" s="1"/>
  <c r="I25" i="2"/>
  <c r="J25" i="2" s="1"/>
  <c r="F25" i="2"/>
  <c r="G25" i="2" s="1"/>
  <c r="C25" i="2"/>
  <c r="D25" i="2" s="1"/>
  <c r="L24" i="2"/>
  <c r="M24" i="2" s="1"/>
  <c r="I24" i="2"/>
  <c r="J24" i="2" s="1"/>
  <c r="F24" i="2"/>
  <c r="G24" i="2" s="1"/>
  <c r="C24" i="2"/>
  <c r="D24" i="2" s="1"/>
  <c r="I19" i="2"/>
  <c r="F19" i="2"/>
  <c r="C19" i="2"/>
  <c r="I18" i="2"/>
  <c r="F18" i="2"/>
  <c r="C18" i="2"/>
  <c r="I17" i="2"/>
  <c r="F17" i="2"/>
  <c r="C17" i="2"/>
  <c r="I16" i="2"/>
  <c r="F16" i="2"/>
  <c r="C16" i="2"/>
  <c r="I15" i="2"/>
  <c r="F15" i="2"/>
  <c r="C15" i="2"/>
  <c r="I14" i="2"/>
  <c r="F14" i="2"/>
  <c r="C14" i="2"/>
  <c r="I13" i="2"/>
  <c r="F13" i="2"/>
  <c r="C13" i="2"/>
  <c r="I12" i="2"/>
  <c r="F12" i="2"/>
  <c r="C12" i="2"/>
  <c r="I11" i="2"/>
  <c r="F11" i="2"/>
  <c r="C11" i="2"/>
  <c r="I10" i="2"/>
  <c r="F10" i="2"/>
  <c r="C10" i="2"/>
  <c r="C20" i="3" l="1"/>
  <c r="D19" i="3"/>
  <c r="G11" i="3"/>
  <c r="L28" i="3"/>
  <c r="H43" i="3" s="1"/>
  <c r="D15" i="3"/>
  <c r="G16" i="3"/>
  <c r="L24" i="3"/>
  <c r="J15" i="3"/>
  <c r="G18" i="3"/>
  <c r="B43" i="3"/>
  <c r="D39" i="3"/>
  <c r="E48" i="3"/>
  <c r="G47" i="3"/>
  <c r="E46" i="3"/>
  <c r="G45" i="3"/>
  <c r="E44" i="3"/>
  <c r="E42" i="3"/>
  <c r="E40" i="3"/>
  <c r="C39" i="3"/>
  <c r="B46" i="3"/>
  <c r="B42" i="3"/>
  <c r="E39" i="3"/>
  <c r="H48" i="3"/>
  <c r="D48" i="3"/>
  <c r="F47" i="3"/>
  <c r="F45" i="3"/>
  <c r="F58" i="3" s="1"/>
  <c r="D42" i="3"/>
  <c r="D40" i="3"/>
  <c r="L29" i="3"/>
  <c r="L32" i="3"/>
  <c r="J19" i="3"/>
  <c r="B45" i="3"/>
  <c r="F39" i="3"/>
  <c r="G48" i="3"/>
  <c r="C48" i="3"/>
  <c r="C61" i="3" s="1"/>
  <c r="E47" i="3"/>
  <c r="G46" i="3"/>
  <c r="E45" i="3"/>
  <c r="E58" i="3" s="1"/>
  <c r="G44" i="3"/>
  <c r="C44" i="3"/>
  <c r="G42" i="3"/>
  <c r="C42" i="3"/>
  <c r="G40" i="3"/>
  <c r="L25" i="3"/>
  <c r="L26" i="3"/>
  <c r="H41" i="3" s="1"/>
  <c r="E54" i="3" s="1"/>
  <c r="L31" i="3"/>
  <c r="F34" i="3"/>
  <c r="B40" i="3"/>
  <c r="G39" i="3"/>
  <c r="F48" i="3"/>
  <c r="D47" i="3"/>
  <c r="F46" i="3"/>
  <c r="H45" i="3"/>
  <c r="B58" i="3" s="1"/>
  <c r="D45" i="3"/>
  <c r="D58" i="3" s="1"/>
  <c r="F44" i="3"/>
  <c r="F42" i="3"/>
  <c r="F40" i="3"/>
  <c r="I20" i="2"/>
  <c r="D54" i="3"/>
  <c r="G56" i="3"/>
  <c r="B54" i="3"/>
  <c r="F54" i="3"/>
  <c r="C54" i="3"/>
  <c r="C58" i="3"/>
  <c r="C34" i="3"/>
  <c r="J33" i="3"/>
  <c r="G10" i="3"/>
  <c r="D11" i="3"/>
  <c r="G15" i="3"/>
  <c r="D16" i="3"/>
  <c r="G17" i="3"/>
  <c r="D18" i="3"/>
  <c r="G19" i="3"/>
  <c r="L27" i="3"/>
  <c r="M33" i="3"/>
  <c r="F34" i="2"/>
  <c r="G34" i="2" s="1"/>
  <c r="C34" i="2"/>
  <c r="D34" i="2" s="1"/>
  <c r="F20" i="2"/>
  <c r="L15" i="2"/>
  <c r="L11" i="2"/>
  <c r="R18" i="2"/>
  <c r="L19" i="2"/>
  <c r="R14" i="2"/>
  <c r="O19" i="2"/>
  <c r="O15" i="2"/>
  <c r="L18" i="2"/>
  <c r="L14" i="2"/>
  <c r="O18" i="2"/>
  <c r="O14" i="2"/>
  <c r="R10" i="2"/>
  <c r="R17" i="2"/>
  <c r="R13" i="2"/>
  <c r="C20" i="2"/>
  <c r="L17" i="2"/>
  <c r="L13" i="2"/>
  <c r="O10" i="2"/>
  <c r="O17" i="2"/>
  <c r="O13" i="2"/>
  <c r="R16" i="2"/>
  <c r="R12" i="2"/>
  <c r="O11" i="2"/>
  <c r="L10" i="2"/>
  <c r="L16" i="2"/>
  <c r="L12" i="2"/>
  <c r="O16" i="2"/>
  <c r="O12" i="2"/>
  <c r="R19" i="2"/>
  <c r="R15" i="2"/>
  <c r="R11" i="2"/>
  <c r="G33" i="2"/>
  <c r="M33" i="2"/>
  <c r="I34" i="2"/>
  <c r="D33" i="2"/>
  <c r="G54" i="3" l="1"/>
  <c r="F61" i="3"/>
  <c r="D61" i="3"/>
  <c r="G61" i="3"/>
  <c r="G58" i="3"/>
  <c r="M24" i="3"/>
  <c r="H39" i="3"/>
  <c r="B61" i="3"/>
  <c r="M31" i="3"/>
  <c r="H46" i="3"/>
  <c r="M29" i="3"/>
  <c r="H44" i="3"/>
  <c r="M27" i="3"/>
  <c r="H42" i="3"/>
  <c r="D55" i="3" s="1"/>
  <c r="G53" i="3"/>
  <c r="M25" i="3"/>
  <c r="H40" i="3"/>
  <c r="M32" i="3"/>
  <c r="H47" i="3"/>
  <c r="G60" i="3" s="1"/>
  <c r="E61" i="3"/>
  <c r="D56" i="3"/>
  <c r="F56" i="3"/>
  <c r="E56" i="3"/>
  <c r="B56" i="3"/>
  <c r="C56" i="3"/>
  <c r="L20" i="2"/>
  <c r="O20" i="2"/>
  <c r="J34" i="2"/>
  <c r="R20" i="2"/>
  <c r="D60" i="3" l="1"/>
  <c r="D57" i="3"/>
  <c r="E57" i="3"/>
  <c r="B57" i="3"/>
  <c r="B60" i="3"/>
  <c r="B52" i="3"/>
  <c r="D52" i="3"/>
  <c r="G52" i="3"/>
  <c r="F52" i="3"/>
  <c r="E60" i="3"/>
  <c r="C60" i="3"/>
  <c r="F60" i="3"/>
  <c r="G57" i="3"/>
  <c r="E55" i="3"/>
  <c r="B55" i="3"/>
  <c r="G55" i="3"/>
  <c r="F55" i="3"/>
  <c r="C55" i="3"/>
  <c r="E59" i="3"/>
  <c r="F59" i="3"/>
  <c r="G59" i="3"/>
  <c r="D59" i="3"/>
  <c r="C59" i="3"/>
  <c r="B59" i="3"/>
  <c r="C57" i="3"/>
  <c r="F57" i="3"/>
  <c r="D53" i="3"/>
  <c r="F53" i="3"/>
  <c r="E53" i="3"/>
  <c r="C53" i="3"/>
  <c r="B53" i="3"/>
  <c r="C52" i="3"/>
  <c r="E52" i="3"/>
</calcChain>
</file>

<file path=xl/sharedStrings.xml><?xml version="1.0" encoding="utf-8"?>
<sst xmlns="http://schemas.openxmlformats.org/spreadsheetml/2006/main" count="174" uniqueCount="34">
  <si>
    <t>(porcentaje)</t>
  </si>
  <si>
    <t>Cuadro 1.8.2-7</t>
  </si>
  <si>
    <t xml:space="preserve">Presupuestos Consolidados de las Diputaciones Provinciales de Castilla y León, 2019-2020. Gastos. Clasificación funcional </t>
  </si>
  <si>
    <t>(millones de euros)</t>
  </si>
  <si>
    <t>Deuda Pública</t>
  </si>
  <si>
    <t>Servicios públicos básicos</t>
  </si>
  <si>
    <t>Actuaciones de protección y promoción social</t>
  </si>
  <si>
    <t xml:space="preserve">% var. </t>
  </si>
  <si>
    <t>19-20</t>
  </si>
  <si>
    <t>Avila</t>
  </si>
  <si>
    <t>Burgos</t>
  </si>
  <si>
    <t>León</t>
  </si>
  <si>
    <t xml:space="preserve"> </t>
  </si>
  <si>
    <t>Palencia</t>
  </si>
  <si>
    <t>Salamanca</t>
  </si>
  <si>
    <t>Segovia</t>
  </si>
  <si>
    <t>Soria</t>
  </si>
  <si>
    <t>Valladolid</t>
  </si>
  <si>
    <t>Zamora</t>
  </si>
  <si>
    <t>Total Diputaciones</t>
  </si>
  <si>
    <t>% sobre gasto total</t>
  </si>
  <si>
    <t>Producción de bienes públicos de carácter preferente</t>
  </si>
  <si>
    <t>Actuaciones de carácter económico</t>
  </si>
  <si>
    <t>Actuaciones de carácter general</t>
  </si>
  <si>
    <t>Total Gastos</t>
  </si>
  <si>
    <t>Fuente: Ministerio de Hacienda.</t>
  </si>
  <si>
    <t>TOTAL</t>
  </si>
  <si>
    <t>CES. Informe de Situación Económica y Social de Castilla y León en 2021</t>
  </si>
  <si>
    <t xml:space="preserve">Presupuestos Consolidados de las Diputaciones Provinciales de Castilla y León, 2020-2021. Gastos. Clasificación funcional </t>
  </si>
  <si>
    <t>20-21</t>
  </si>
  <si>
    <t>Fuente: Ministerio de Hacienda y Función Pública.</t>
  </si>
  <si>
    <t>Fuente:    Elaboración propia a partir de datos del Ministerio de Hacienda y Función Pública.</t>
  </si>
  <si>
    <t>Clasificación funcional del gasto en de las Diputaciones Provinciales, 2021</t>
  </si>
  <si>
    <t xml:space="preserve">Grafico 1.8.2-5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</si>
</sst>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62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0" fontId="6" fillId="3" borderId="0" xfId="2" applyFont="1" applyAlignment="1">
      <alignment vertical="center"/>
    </xf>
    <xf numFmtId="0" fontId="1" fillId="0" borderId="0" xfId="0" applyFont="1"/>
    <xf numFmtId="0" fontId="2" fillId="2" borderId="0" xfId="1"/>
    <xf numFmtId="0" fontId="6" fillId="3" borderId="0" xfId="2" applyFont="1"/>
    <xf numFmtId="0" fontId="1" fillId="3" borderId="2" xfId="2" applyBorder="1" applyAlignment="1">
      <alignment horizontal="right" vertical="center" wrapText="1" indent="1"/>
    </xf>
    <xf numFmtId="0" fontId="0" fillId="3" borderId="2" xfId="2" applyFont="1" applyBorder="1" applyAlignment="1">
      <alignment horizontal="right" vertical="center" wrapText="1"/>
    </xf>
    <xf numFmtId="0" fontId="1" fillId="3" borderId="0" xfId="2" applyAlignment="1">
      <alignment horizontal="right" vertical="center" wrapText="1" indent="1"/>
    </xf>
    <xf numFmtId="0" fontId="0" fillId="3" borderId="0" xfId="2" applyFont="1" applyAlignment="1">
      <alignment horizontal="right" vertical="center" wrapText="1"/>
    </xf>
    <xf numFmtId="4" fontId="1" fillId="0" borderId="0" xfId="0" applyNumberFormat="1" applyFont="1" applyAlignment="1">
      <alignment horizontal="right" vertical="center" indent="1"/>
    </xf>
    <xf numFmtId="164" fontId="1" fillId="0" borderId="0" xfId="0" applyNumberFormat="1" applyFont="1" applyAlignment="1">
      <alignment horizontal="right" vertical="center" indent="1"/>
    </xf>
    <xf numFmtId="165" fontId="1" fillId="0" borderId="0" xfId="0" applyNumberFormat="1" applyFont="1" applyAlignment="1">
      <alignment horizontal="right" vertical="center" indent="1"/>
    </xf>
    <xf numFmtId="0" fontId="1" fillId="4" borderId="0" xfId="3" applyAlignment="1">
      <alignment horizontal="left" vertical="center"/>
    </xf>
    <xf numFmtId="4" fontId="1" fillId="4" borderId="0" xfId="3" applyNumberFormat="1" applyAlignment="1">
      <alignment horizontal="right" vertical="center" indent="1"/>
    </xf>
    <xf numFmtId="165" fontId="1" fillId="4" borderId="0" xfId="3" applyNumberFormat="1" applyAlignment="1">
      <alignment horizontal="right" vertical="center" indent="1"/>
    </xf>
    <xf numFmtId="0" fontId="8" fillId="4" borderId="0" xfId="3" applyFont="1" applyAlignment="1">
      <alignment horizontal="left" vertical="center"/>
    </xf>
    <xf numFmtId="164" fontId="8" fillId="4" borderId="0" xfId="3" applyNumberFormat="1" applyFont="1" applyAlignment="1">
      <alignment horizontal="right" vertical="center" inden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4" borderId="0" xfId="3" applyAlignment="1">
      <alignment horizontal="left" vertical="center" wrapText="1"/>
    </xf>
    <xf numFmtId="2" fontId="0" fillId="0" borderId="0" xfId="0" applyNumberFormat="1"/>
    <xf numFmtId="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/>
    </xf>
    <xf numFmtId="165" fontId="0" fillId="0" borderId="0" xfId="0" applyNumberFormat="1" applyFont="1" applyAlignment="1">
      <alignment horizontal="right"/>
    </xf>
    <xf numFmtId="4" fontId="0" fillId="4" borderId="0" xfId="3" applyNumberFormat="1" applyFont="1" applyAlignment="1">
      <alignment horizontal="right"/>
    </xf>
    <xf numFmtId="165" fontId="0" fillId="4" borderId="0" xfId="3" applyNumberFormat="1" applyFont="1" applyAlignment="1">
      <alignment horizontal="right"/>
    </xf>
    <xf numFmtId="164" fontId="0" fillId="4" borderId="0" xfId="3" applyNumberFormat="1" applyFont="1" applyAlignment="1">
      <alignment horizontal="right"/>
    </xf>
    <xf numFmtId="0" fontId="0" fillId="0" borderId="0" xfId="0" applyFont="1"/>
    <xf numFmtId="0" fontId="2" fillId="2" borderId="1" xfId="1" applyBorder="1" applyAlignment="1">
      <alignment vertical="center" wrapText="1"/>
    </xf>
    <xf numFmtId="4" fontId="1" fillId="0" borderId="0" xfId="0" applyNumberFormat="1" applyFont="1"/>
    <xf numFmtId="164" fontId="1" fillId="0" borderId="0" xfId="0" applyNumberFormat="1" applyFont="1"/>
    <xf numFmtId="0" fontId="7" fillId="2" borderId="0" xfId="1" applyFont="1"/>
    <xf numFmtId="0" fontId="6" fillId="0" borderId="0" xfId="0" applyFont="1"/>
    <xf numFmtId="2" fontId="1" fillId="0" borderId="0" xfId="0" applyNumberFormat="1" applyFont="1"/>
    <xf numFmtId="0" fontId="6" fillId="3" borderId="0" xfId="2" applyFont="1" applyAlignment="1">
      <alignment horizontal="center" vertical="center" wrapText="1"/>
    </xf>
    <xf numFmtId="2" fontId="1" fillId="0" borderId="0" xfId="0" applyNumberFormat="1" applyFont="1" applyAlignment="1">
      <alignment horizontal="right" vertical="center" indent="1"/>
    </xf>
    <xf numFmtId="0" fontId="6" fillId="4" borderId="0" xfId="3" applyFont="1" applyAlignment="1">
      <alignment horizontal="left" vertical="center"/>
    </xf>
    <xf numFmtId="4" fontId="6" fillId="4" borderId="0" xfId="3" applyNumberFormat="1" applyFont="1" applyAlignment="1">
      <alignment horizontal="right" vertical="center" indent="1"/>
    </xf>
    <xf numFmtId="165" fontId="6" fillId="4" borderId="0" xfId="3" applyNumberFormat="1" applyFont="1" applyAlignment="1">
      <alignment horizontal="right" vertical="center" indent="1"/>
    </xf>
    <xf numFmtId="0" fontId="9" fillId="4" borderId="0" xfId="3" applyFont="1" applyAlignment="1">
      <alignment horizontal="left" vertical="center"/>
    </xf>
    <xf numFmtId="2" fontId="9" fillId="4" borderId="0" xfId="3" applyNumberFormat="1" applyFont="1" applyAlignment="1">
      <alignment horizontal="right" vertical="center" indent="1"/>
    </xf>
    <xf numFmtId="165" fontId="9" fillId="4" borderId="0" xfId="3" applyNumberFormat="1" applyFont="1" applyAlignment="1">
      <alignment horizontal="right" vertical="center" indent="1"/>
    </xf>
    <xf numFmtId="4" fontId="1" fillId="0" borderId="0" xfId="0" applyNumberFormat="1" applyFont="1" applyAlignment="1">
      <alignment horizontal="right" vertical="center" indent="2"/>
    </xf>
    <xf numFmtId="165" fontId="1" fillId="5" borderId="3" xfId="0" applyNumberFormat="1" applyFont="1" applyFill="1" applyBorder="1" applyAlignment="1">
      <alignment horizontal="right" vertical="center" indent="2"/>
    </xf>
    <xf numFmtId="165" fontId="1" fillId="0" borderId="0" xfId="0" applyNumberFormat="1" applyFont="1" applyAlignment="1">
      <alignment horizontal="right" vertical="center" indent="2"/>
    </xf>
    <xf numFmtId="165" fontId="1" fillId="5" borderId="0" xfId="0" applyNumberFormat="1" applyFont="1" applyFill="1" applyAlignment="1">
      <alignment horizontal="right" vertical="center" indent="2"/>
    </xf>
    <xf numFmtId="0" fontId="6" fillId="4" borderId="0" xfId="3" applyFont="1" applyAlignment="1">
      <alignment horizontal="left" vertical="center" wrapText="1"/>
    </xf>
    <xf numFmtId="4" fontId="6" fillId="4" borderId="0" xfId="3" applyNumberFormat="1" applyFont="1" applyAlignment="1">
      <alignment horizontal="right" vertical="center" indent="2"/>
    </xf>
    <xf numFmtId="165" fontId="6" fillId="4" borderId="0" xfId="3" applyNumberFormat="1" applyFont="1" applyAlignment="1">
      <alignment horizontal="right" vertical="center" indent="2"/>
    </xf>
    <xf numFmtId="2" fontId="6" fillId="4" borderId="0" xfId="3" applyNumberFormat="1" applyFont="1" applyAlignment="1">
      <alignment horizontal="right" vertical="center" indent="2"/>
    </xf>
    <xf numFmtId="4" fontId="6" fillId="4" borderId="4" xfId="3" applyNumberFormat="1" applyFont="1" applyBorder="1" applyAlignment="1">
      <alignment horizontal="right" vertical="center" indent="2"/>
    </xf>
    <xf numFmtId="0" fontId="4" fillId="0" borderId="0" xfId="0" applyFont="1" applyAlignment="1">
      <alignment horizontal="left"/>
    </xf>
    <xf numFmtId="0" fontId="6" fillId="3" borderId="0" xfId="2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2" borderId="0" xfId="1" applyFont="1" applyAlignment="1">
      <alignment horizontal="center" vertical="center" wrapText="1"/>
    </xf>
    <xf numFmtId="0" fontId="6" fillId="3" borderId="0" xfId="2" applyFont="1" applyAlignment="1">
      <alignment horizontal="center" vertical="center" wrapText="1"/>
    </xf>
    <xf numFmtId="0" fontId="2" fillId="2" borderId="1" xfId="1" applyBorder="1" applyAlignment="1">
      <alignment horizontal="center" vertical="center" wrapText="1"/>
    </xf>
    <xf numFmtId="0" fontId="0" fillId="0" borderId="0" xfId="0"/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1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</dxf>
  </dxfs>
  <tableStyles count="1" defaultTableStyle="TableStyleMedium9" defaultPivotStyle="PivotStyleLight16">
    <tableStyle name="Invisible" pivot="0" table="0" count="0" xr9:uid="{04A5AC77-866A-4C5A-8493-620E79BA7710}"/>
  </tableStyles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Hoja2!$B$51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Hoja2!$A$52:$A$61</c:f>
              <c:strCache>
                <c:ptCount val="10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Total Diputaciones</c:v>
                </c:pt>
              </c:strCache>
            </c:strRef>
          </c:cat>
          <c:val>
            <c:numRef>
              <c:f>Hoja2!$B$52:$B$61</c:f>
              <c:numCache>
                <c:formatCode>#,##0.00</c:formatCode>
                <c:ptCount val="10"/>
                <c:pt idx="0">
                  <c:v>2.4448989056082699</c:v>
                </c:pt>
                <c:pt idx="1">
                  <c:v>4.9012236803069165</c:v>
                </c:pt>
                <c:pt idx="2">
                  <c:v>0</c:v>
                </c:pt>
                <c:pt idx="3">
                  <c:v>4.5431413021458109</c:v>
                </c:pt>
                <c:pt idx="4">
                  <c:v>0</c:v>
                </c:pt>
                <c:pt idx="5">
                  <c:v>3.1315146822324138</c:v>
                </c:pt>
                <c:pt idx="6">
                  <c:v>1.0775862068965518</c:v>
                </c:pt>
                <c:pt idx="7">
                  <c:v>1.378091164724468</c:v>
                </c:pt>
                <c:pt idx="8">
                  <c:v>0.20125969142220693</c:v>
                </c:pt>
                <c:pt idx="9">
                  <c:v>1.8504225624041313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0-4080-96BC-6372D8BB2193}"/>
            </c:ext>
          </c:extLst>
        </c:ser>
        <c:ser>
          <c:idx val="1"/>
          <c:order val="1"/>
          <c:tx>
            <c:strRef>
              <c:f>Hoja2!$C$51</c:f>
              <c:strCache>
                <c:ptCount val="1"/>
                <c:pt idx="0">
                  <c:v>Servicios públicos básicos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Hoja2!$A$52:$A$61</c:f>
              <c:strCache>
                <c:ptCount val="10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Total Diputaciones</c:v>
                </c:pt>
              </c:strCache>
            </c:strRef>
          </c:cat>
          <c:val>
            <c:numRef>
              <c:f>Hoja2!$C$52:$C$61</c:f>
              <c:numCache>
                <c:formatCode>#,##0.00</c:formatCode>
                <c:ptCount val="10"/>
                <c:pt idx="0">
                  <c:v>15.845038425200674</c:v>
                </c:pt>
                <c:pt idx="1">
                  <c:v>13.772032138372193</c:v>
                </c:pt>
                <c:pt idx="2">
                  <c:v>13.978347631441356</c:v>
                </c:pt>
                <c:pt idx="3">
                  <c:v>20.248725464774342</c:v>
                </c:pt>
                <c:pt idx="4">
                  <c:v>10.546747322516053</c:v>
                </c:pt>
                <c:pt idx="5">
                  <c:v>11.041013461194829</c:v>
                </c:pt>
                <c:pt idx="6">
                  <c:v>13.248669719827586</c:v>
                </c:pt>
                <c:pt idx="7">
                  <c:v>10.609659369285843</c:v>
                </c:pt>
                <c:pt idx="8">
                  <c:v>5.1386773118853606</c:v>
                </c:pt>
                <c:pt idx="9">
                  <c:v>12.693226545636287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E0-4080-96BC-6372D8BB2193}"/>
            </c:ext>
          </c:extLst>
        </c:ser>
        <c:ser>
          <c:idx val="2"/>
          <c:order val="2"/>
          <c:tx>
            <c:strRef>
              <c:f>Hoja2!$D$51</c:f>
              <c:strCache>
                <c:ptCount val="1"/>
                <c:pt idx="0">
                  <c:v>Actuaciones de protección y promoción social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Hoja2!$A$52:$A$61</c:f>
              <c:strCache>
                <c:ptCount val="10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Total Diputaciones</c:v>
                </c:pt>
              </c:strCache>
            </c:strRef>
          </c:cat>
          <c:val>
            <c:numRef>
              <c:f>Hoja2!$D$52:$D$61</c:f>
              <c:numCache>
                <c:formatCode>#,##0.00</c:formatCode>
                <c:ptCount val="10"/>
                <c:pt idx="0">
                  <c:v>34.28920530026943</c:v>
                </c:pt>
                <c:pt idx="1">
                  <c:v>34.941254404395664</c:v>
                </c:pt>
                <c:pt idx="2">
                  <c:v>21.818727692639495</c:v>
                </c:pt>
                <c:pt idx="3">
                  <c:v>30.801282324131876</c:v>
                </c:pt>
                <c:pt idx="4">
                  <c:v>31.62152647480384</c:v>
                </c:pt>
                <c:pt idx="5">
                  <c:v>46.41670148609208</c:v>
                </c:pt>
                <c:pt idx="6">
                  <c:v>34.083401149425285</c:v>
                </c:pt>
                <c:pt idx="7">
                  <c:v>35.960987314551581</c:v>
                </c:pt>
                <c:pt idx="8">
                  <c:v>27.271852307307508</c:v>
                </c:pt>
                <c:pt idx="9">
                  <c:v>32.174546765263194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E0-4080-96BC-6372D8BB2193}"/>
            </c:ext>
          </c:extLst>
        </c:ser>
        <c:ser>
          <c:idx val="3"/>
          <c:order val="3"/>
          <c:tx>
            <c:strRef>
              <c:f>Hoja2!$E$51</c:f>
              <c:strCache>
                <c:ptCount val="1"/>
                <c:pt idx="0">
                  <c:v>Producción de bienes públicos de carácter preferente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Hoja2!$A$52:$A$61</c:f>
              <c:strCache>
                <c:ptCount val="10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Total Diputaciones</c:v>
                </c:pt>
              </c:strCache>
            </c:strRef>
          </c:cat>
          <c:val>
            <c:numRef>
              <c:f>Hoja2!$E$52:$E$61</c:f>
              <c:numCache>
                <c:formatCode>#,##0.00</c:formatCode>
                <c:ptCount val="10"/>
                <c:pt idx="0">
                  <c:v>6.7328505548418356</c:v>
                </c:pt>
                <c:pt idx="1">
                  <c:v>10.555350096114379</c:v>
                </c:pt>
                <c:pt idx="2">
                  <c:v>12.268166642954759</c:v>
                </c:pt>
                <c:pt idx="3">
                  <c:v>13.359687692644041</c:v>
                </c:pt>
                <c:pt idx="4">
                  <c:v>6.4670654206979936</c:v>
                </c:pt>
                <c:pt idx="5">
                  <c:v>8.962875364822203</c:v>
                </c:pt>
                <c:pt idx="6">
                  <c:v>6.0571627693965526</c:v>
                </c:pt>
                <c:pt idx="7">
                  <c:v>5.1202876996208673</c:v>
                </c:pt>
                <c:pt idx="8">
                  <c:v>8.088758457429666</c:v>
                </c:pt>
                <c:pt idx="9">
                  <c:v>8.8174348279444139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E0-4080-96BC-6372D8BB2193}"/>
            </c:ext>
          </c:extLst>
        </c:ser>
        <c:ser>
          <c:idx val="4"/>
          <c:order val="4"/>
          <c:tx>
            <c:strRef>
              <c:f>Hoja2!$F$51</c:f>
              <c:strCache>
                <c:ptCount val="1"/>
                <c:pt idx="0">
                  <c:v>Actuaciones de carácter económico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Hoja2!$A$52:$A$61</c:f>
              <c:strCache>
                <c:ptCount val="10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Total Diputaciones</c:v>
                </c:pt>
              </c:strCache>
            </c:strRef>
          </c:cat>
          <c:val>
            <c:numRef>
              <c:f>Hoja2!$F$52:$F$61</c:f>
              <c:numCache>
                <c:formatCode>#,##0.00</c:formatCode>
                <c:ptCount val="10"/>
                <c:pt idx="0">
                  <c:v>16.396902125228788</c:v>
                </c:pt>
                <c:pt idx="1">
                  <c:v>15.909550883723956</c:v>
                </c:pt>
                <c:pt idx="2">
                  <c:v>31.309288452804061</c:v>
                </c:pt>
                <c:pt idx="3">
                  <c:v>14.871696280888299</c:v>
                </c:pt>
                <c:pt idx="4">
                  <c:v>22.644885189432753</c:v>
                </c:pt>
                <c:pt idx="5">
                  <c:v>14.104755181964382</c:v>
                </c:pt>
                <c:pt idx="6">
                  <c:v>30.202897467672411</c:v>
                </c:pt>
                <c:pt idx="7">
                  <c:v>12.468984825040554</c:v>
                </c:pt>
                <c:pt idx="8">
                  <c:v>28.471355570334691</c:v>
                </c:pt>
                <c:pt idx="9">
                  <c:v>20.830441717392759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E0-4080-96BC-6372D8BB2193}"/>
            </c:ext>
          </c:extLst>
        </c:ser>
        <c:ser>
          <c:idx val="5"/>
          <c:order val="5"/>
          <c:tx>
            <c:strRef>
              <c:f>Hoja2!$G$51</c:f>
              <c:strCache>
                <c:ptCount val="1"/>
                <c:pt idx="0">
                  <c:v>Actuaciones de carácter general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Hoja2!$A$52:$A$61</c:f>
              <c:strCache>
                <c:ptCount val="10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Total Diputaciones</c:v>
                </c:pt>
              </c:strCache>
            </c:strRef>
          </c:cat>
          <c:val>
            <c:numRef>
              <c:f>Hoja2!$G$52:$G$61</c:f>
              <c:numCache>
                <c:formatCode>#,##0.00</c:formatCode>
                <c:ptCount val="10"/>
                <c:pt idx="0">
                  <c:v>24.291104688851007</c:v>
                </c:pt>
                <c:pt idx="1">
                  <c:v>19.920588797086904</c:v>
                </c:pt>
                <c:pt idx="2">
                  <c:v>20.625469580160335</c:v>
                </c:pt>
                <c:pt idx="3">
                  <c:v>16.175466935415638</c:v>
                </c:pt>
                <c:pt idx="4">
                  <c:v>28.719775592549368</c:v>
                </c:pt>
                <c:pt idx="5">
                  <c:v>16.343139823694084</c:v>
                </c:pt>
                <c:pt idx="6">
                  <c:v>15.33028268678161</c:v>
                </c:pt>
                <c:pt idx="7">
                  <c:v>34.461989626776699</c:v>
                </c:pt>
                <c:pt idx="8">
                  <c:v>30.828096661620577</c:v>
                </c:pt>
                <c:pt idx="9">
                  <c:v>23.633927581359185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E0-4080-96BC-6372D8BB2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135120"/>
        <c:axId val="233665776"/>
      </c:radarChart>
      <c:catAx>
        <c:axId val="23213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665776"/>
        <c:crosses val="autoZero"/>
        <c:auto val="1"/>
        <c:lblAlgn val="ctr"/>
        <c:lblOffset val="100"/>
        <c:noMultiLvlLbl val="0"/>
      </c:catAx>
      <c:valAx>
        <c:axId val="233665776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13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185953796591749E-2"/>
          <c:y val="0.81806809024403992"/>
          <c:w val="0.89250078434073288"/>
          <c:h val="0.162129924412027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Hoja2!$B$51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Hoja2!$A$52:$A$61</c:f>
              <c:strCache>
                <c:ptCount val="10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Total Diputaciones</c:v>
                </c:pt>
              </c:strCache>
            </c:strRef>
          </c:cat>
          <c:val>
            <c:numRef>
              <c:f>Hoja2!$B$52:$B$61</c:f>
              <c:numCache>
                <c:formatCode>#,##0.00</c:formatCode>
                <c:ptCount val="10"/>
                <c:pt idx="0">
                  <c:v>2.4448989056082699</c:v>
                </c:pt>
                <c:pt idx="1">
                  <c:v>4.9012236803069165</c:v>
                </c:pt>
                <c:pt idx="2">
                  <c:v>0</c:v>
                </c:pt>
                <c:pt idx="3">
                  <c:v>4.5431413021458109</c:v>
                </c:pt>
                <c:pt idx="4">
                  <c:v>0</c:v>
                </c:pt>
                <c:pt idx="5">
                  <c:v>3.1315146822324138</c:v>
                </c:pt>
                <c:pt idx="6">
                  <c:v>1.0775862068965518</c:v>
                </c:pt>
                <c:pt idx="7">
                  <c:v>1.378091164724468</c:v>
                </c:pt>
                <c:pt idx="8">
                  <c:v>0.20125969142220693</c:v>
                </c:pt>
                <c:pt idx="9">
                  <c:v>1.8504225624041313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F-4C1A-B896-7AB40794475A}"/>
            </c:ext>
          </c:extLst>
        </c:ser>
        <c:ser>
          <c:idx val="1"/>
          <c:order val="1"/>
          <c:tx>
            <c:strRef>
              <c:f>Hoja2!$C$51</c:f>
              <c:strCache>
                <c:ptCount val="1"/>
                <c:pt idx="0">
                  <c:v>Servicios públicos básicos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Hoja2!$A$52:$A$61</c:f>
              <c:strCache>
                <c:ptCount val="10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Total Diputaciones</c:v>
                </c:pt>
              </c:strCache>
            </c:strRef>
          </c:cat>
          <c:val>
            <c:numRef>
              <c:f>Hoja2!$C$52:$C$61</c:f>
              <c:numCache>
                <c:formatCode>#,##0.00</c:formatCode>
                <c:ptCount val="10"/>
                <c:pt idx="0">
                  <c:v>15.845038425200674</c:v>
                </c:pt>
                <c:pt idx="1">
                  <c:v>13.772032138372193</c:v>
                </c:pt>
                <c:pt idx="2">
                  <c:v>13.978347631441356</c:v>
                </c:pt>
                <c:pt idx="3">
                  <c:v>20.248725464774342</c:v>
                </c:pt>
                <c:pt idx="4">
                  <c:v>10.546747322516053</c:v>
                </c:pt>
                <c:pt idx="5">
                  <c:v>11.041013461194829</c:v>
                </c:pt>
                <c:pt idx="6">
                  <c:v>13.248669719827586</c:v>
                </c:pt>
                <c:pt idx="7">
                  <c:v>10.609659369285843</c:v>
                </c:pt>
                <c:pt idx="8">
                  <c:v>5.1386773118853606</c:v>
                </c:pt>
                <c:pt idx="9">
                  <c:v>12.693226545636287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BF-4C1A-B896-7AB40794475A}"/>
            </c:ext>
          </c:extLst>
        </c:ser>
        <c:ser>
          <c:idx val="2"/>
          <c:order val="2"/>
          <c:tx>
            <c:strRef>
              <c:f>Hoja2!$D$51</c:f>
              <c:strCache>
                <c:ptCount val="1"/>
                <c:pt idx="0">
                  <c:v>Actuaciones de protección y promoción social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Hoja2!$A$52:$A$61</c:f>
              <c:strCache>
                <c:ptCount val="10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Total Diputaciones</c:v>
                </c:pt>
              </c:strCache>
            </c:strRef>
          </c:cat>
          <c:val>
            <c:numRef>
              <c:f>Hoja2!$D$52:$D$61</c:f>
              <c:numCache>
                <c:formatCode>#,##0.00</c:formatCode>
                <c:ptCount val="10"/>
                <c:pt idx="0">
                  <c:v>34.28920530026943</c:v>
                </c:pt>
                <c:pt idx="1">
                  <c:v>34.941254404395664</c:v>
                </c:pt>
                <c:pt idx="2">
                  <c:v>21.818727692639495</c:v>
                </c:pt>
                <c:pt idx="3">
                  <c:v>30.801282324131876</c:v>
                </c:pt>
                <c:pt idx="4">
                  <c:v>31.62152647480384</c:v>
                </c:pt>
                <c:pt idx="5">
                  <c:v>46.41670148609208</c:v>
                </c:pt>
                <c:pt idx="6">
                  <c:v>34.083401149425285</c:v>
                </c:pt>
                <c:pt idx="7">
                  <c:v>35.960987314551581</c:v>
                </c:pt>
                <c:pt idx="8">
                  <c:v>27.271852307307508</c:v>
                </c:pt>
                <c:pt idx="9">
                  <c:v>32.174546765263194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BF-4C1A-B896-7AB40794475A}"/>
            </c:ext>
          </c:extLst>
        </c:ser>
        <c:ser>
          <c:idx val="3"/>
          <c:order val="3"/>
          <c:tx>
            <c:strRef>
              <c:f>Hoja2!$E$51</c:f>
              <c:strCache>
                <c:ptCount val="1"/>
                <c:pt idx="0">
                  <c:v>Producción de bienes públicos de carácter preferente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Hoja2!$A$52:$A$61</c:f>
              <c:strCache>
                <c:ptCount val="10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Total Diputaciones</c:v>
                </c:pt>
              </c:strCache>
            </c:strRef>
          </c:cat>
          <c:val>
            <c:numRef>
              <c:f>Hoja2!$E$52:$E$61</c:f>
              <c:numCache>
                <c:formatCode>#,##0.00</c:formatCode>
                <c:ptCount val="10"/>
                <c:pt idx="0">
                  <c:v>6.7328505548418356</c:v>
                </c:pt>
                <c:pt idx="1">
                  <c:v>10.555350096114379</c:v>
                </c:pt>
                <c:pt idx="2">
                  <c:v>12.268166642954759</c:v>
                </c:pt>
                <c:pt idx="3">
                  <c:v>13.359687692644041</c:v>
                </c:pt>
                <c:pt idx="4">
                  <c:v>6.4670654206979936</c:v>
                </c:pt>
                <c:pt idx="5">
                  <c:v>8.962875364822203</c:v>
                </c:pt>
                <c:pt idx="6">
                  <c:v>6.0571627693965526</c:v>
                </c:pt>
                <c:pt idx="7">
                  <c:v>5.1202876996208673</c:v>
                </c:pt>
                <c:pt idx="8">
                  <c:v>8.088758457429666</c:v>
                </c:pt>
                <c:pt idx="9">
                  <c:v>8.8174348279444139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BF-4C1A-B896-7AB40794475A}"/>
            </c:ext>
          </c:extLst>
        </c:ser>
        <c:ser>
          <c:idx val="4"/>
          <c:order val="4"/>
          <c:tx>
            <c:strRef>
              <c:f>Hoja2!$F$51</c:f>
              <c:strCache>
                <c:ptCount val="1"/>
                <c:pt idx="0">
                  <c:v>Actuaciones de carácter económico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Hoja2!$A$52:$A$61</c:f>
              <c:strCache>
                <c:ptCount val="10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Total Diputaciones</c:v>
                </c:pt>
              </c:strCache>
            </c:strRef>
          </c:cat>
          <c:val>
            <c:numRef>
              <c:f>Hoja2!$F$52:$F$61</c:f>
              <c:numCache>
                <c:formatCode>#,##0.00</c:formatCode>
                <c:ptCount val="10"/>
                <c:pt idx="0">
                  <c:v>16.396902125228788</c:v>
                </c:pt>
                <c:pt idx="1">
                  <c:v>15.909550883723956</c:v>
                </c:pt>
                <c:pt idx="2">
                  <c:v>31.309288452804061</c:v>
                </c:pt>
                <c:pt idx="3">
                  <c:v>14.871696280888299</c:v>
                </c:pt>
                <c:pt idx="4">
                  <c:v>22.644885189432753</c:v>
                </c:pt>
                <c:pt idx="5">
                  <c:v>14.104755181964382</c:v>
                </c:pt>
                <c:pt idx="6">
                  <c:v>30.202897467672411</c:v>
                </c:pt>
                <c:pt idx="7">
                  <c:v>12.468984825040554</c:v>
                </c:pt>
                <c:pt idx="8">
                  <c:v>28.471355570334691</c:v>
                </c:pt>
                <c:pt idx="9">
                  <c:v>20.830441717392759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BF-4C1A-B896-7AB40794475A}"/>
            </c:ext>
          </c:extLst>
        </c:ser>
        <c:ser>
          <c:idx val="5"/>
          <c:order val="5"/>
          <c:tx>
            <c:strRef>
              <c:f>Hoja2!$G$51</c:f>
              <c:strCache>
                <c:ptCount val="1"/>
                <c:pt idx="0">
                  <c:v>Actuaciones de carácter general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Hoja2!$A$52:$A$61</c:f>
              <c:strCache>
                <c:ptCount val="10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Total Diputaciones</c:v>
                </c:pt>
              </c:strCache>
            </c:strRef>
          </c:cat>
          <c:val>
            <c:numRef>
              <c:f>Hoja2!$G$52:$G$61</c:f>
              <c:numCache>
                <c:formatCode>#,##0.00</c:formatCode>
                <c:ptCount val="10"/>
                <c:pt idx="0">
                  <c:v>24.291104688851007</c:v>
                </c:pt>
                <c:pt idx="1">
                  <c:v>19.920588797086904</c:v>
                </c:pt>
                <c:pt idx="2">
                  <c:v>20.625469580160335</c:v>
                </c:pt>
                <c:pt idx="3">
                  <c:v>16.175466935415638</c:v>
                </c:pt>
                <c:pt idx="4">
                  <c:v>28.719775592549368</c:v>
                </c:pt>
                <c:pt idx="5">
                  <c:v>16.343139823694084</c:v>
                </c:pt>
                <c:pt idx="6">
                  <c:v>15.33028268678161</c:v>
                </c:pt>
                <c:pt idx="7">
                  <c:v>34.461989626776699</c:v>
                </c:pt>
                <c:pt idx="8">
                  <c:v>30.828096661620577</c:v>
                </c:pt>
                <c:pt idx="9">
                  <c:v>23.633927581359185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BF-4C1A-B896-7AB407944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135120"/>
        <c:axId val="233665776"/>
      </c:radarChart>
      <c:catAx>
        <c:axId val="23213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665776"/>
        <c:crosses val="autoZero"/>
        <c:auto val="1"/>
        <c:lblAlgn val="ctr"/>
        <c:lblOffset val="100"/>
        <c:noMultiLvlLbl val="0"/>
      </c:catAx>
      <c:valAx>
        <c:axId val="233665776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13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Hoja1!$B$52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Hoja1!$A$53:$A$62</c:f>
              <c:strCache>
                <c:ptCount val="10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Total Diputaciones</c:v>
                </c:pt>
              </c:strCache>
            </c:strRef>
          </c:cat>
          <c:val>
            <c:numRef>
              <c:f>Hoja1!$B$53:$B$62</c:f>
              <c:numCache>
                <c:formatCode>#,##0.00</c:formatCode>
                <c:ptCount val="10"/>
                <c:pt idx="0">
                  <c:v>3.0394799158507575</c:v>
                </c:pt>
                <c:pt idx="1">
                  <c:v>5.3653028199374999</c:v>
                </c:pt>
                <c:pt idx="2">
                  <c:v>0</c:v>
                </c:pt>
                <c:pt idx="3">
                  <c:v>3.9646745092475819</c:v>
                </c:pt>
                <c:pt idx="4">
                  <c:v>0</c:v>
                </c:pt>
                <c:pt idx="5">
                  <c:v>3.4890831859577216</c:v>
                </c:pt>
                <c:pt idx="6">
                  <c:v>1.1113374946748411</c:v>
                </c:pt>
                <c:pt idx="7">
                  <c:v>1.9996820445241406</c:v>
                </c:pt>
                <c:pt idx="8">
                  <c:v>9.4411688270734886E-2</c:v>
                </c:pt>
                <c:pt idx="9">
                  <c:v>2.0023487151568227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5-416E-B21A-8D9B52A0017E}"/>
            </c:ext>
          </c:extLst>
        </c:ser>
        <c:ser>
          <c:idx val="1"/>
          <c:order val="1"/>
          <c:tx>
            <c:strRef>
              <c:f>Hoja1!$C$52</c:f>
              <c:strCache>
                <c:ptCount val="1"/>
                <c:pt idx="0">
                  <c:v>Servicios públicos básicos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Hoja1!$A$53:$A$62</c:f>
              <c:strCache>
                <c:ptCount val="10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Total Diputaciones</c:v>
                </c:pt>
              </c:strCache>
            </c:strRef>
          </c:cat>
          <c:val>
            <c:numRef>
              <c:f>Hoja1!$C$53:$C$62</c:f>
              <c:numCache>
                <c:formatCode>#,##0.00</c:formatCode>
                <c:ptCount val="10"/>
                <c:pt idx="0">
                  <c:v>13.696431997255013</c:v>
                </c:pt>
                <c:pt idx="1">
                  <c:v>5.9080537428819015</c:v>
                </c:pt>
                <c:pt idx="2">
                  <c:v>13.111003142729158</c:v>
                </c:pt>
                <c:pt idx="3">
                  <c:v>18.218693119220802</c:v>
                </c:pt>
                <c:pt idx="4">
                  <c:v>8.119427790950196</c:v>
                </c:pt>
                <c:pt idx="5">
                  <c:v>5.3129596879493572</c:v>
                </c:pt>
                <c:pt idx="6">
                  <c:v>12.74868578784567</c:v>
                </c:pt>
                <c:pt idx="7">
                  <c:v>7.4777521006741932</c:v>
                </c:pt>
                <c:pt idx="8">
                  <c:v>4.0365610949650588</c:v>
                </c:pt>
                <c:pt idx="9">
                  <c:v>9.6636068090388889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5-416E-B21A-8D9B52A0017E}"/>
            </c:ext>
          </c:extLst>
        </c:ser>
        <c:ser>
          <c:idx val="2"/>
          <c:order val="2"/>
          <c:tx>
            <c:strRef>
              <c:f>Hoja1!$D$52</c:f>
              <c:strCache>
                <c:ptCount val="1"/>
                <c:pt idx="0">
                  <c:v>Actuaciones de protección y promoción social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Hoja1!$A$53:$A$62</c:f>
              <c:strCache>
                <c:ptCount val="10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Total Diputaciones</c:v>
                </c:pt>
              </c:strCache>
            </c:strRef>
          </c:cat>
          <c:val>
            <c:numRef>
              <c:f>Hoja1!$D$53:$D$62</c:f>
              <c:numCache>
                <c:formatCode>#,##0.00</c:formatCode>
                <c:ptCount val="10"/>
                <c:pt idx="0">
                  <c:v>34.960396969863147</c:v>
                </c:pt>
                <c:pt idx="1">
                  <c:v>33.310063528295707</c:v>
                </c:pt>
                <c:pt idx="2">
                  <c:v>21.626204204559979</c:v>
                </c:pt>
                <c:pt idx="3">
                  <c:v>30.526723454977461</c:v>
                </c:pt>
                <c:pt idx="4">
                  <c:v>29.11495195956909</c:v>
                </c:pt>
                <c:pt idx="5">
                  <c:v>47.455949374411183</c:v>
                </c:pt>
                <c:pt idx="6">
                  <c:v>32.660355442775383</c:v>
                </c:pt>
                <c:pt idx="7">
                  <c:v>36.224275912381593</c:v>
                </c:pt>
                <c:pt idx="8">
                  <c:v>27.303528201988883</c:v>
                </c:pt>
                <c:pt idx="9">
                  <c:v>31.48472205417632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05-416E-B21A-8D9B52A0017E}"/>
            </c:ext>
          </c:extLst>
        </c:ser>
        <c:ser>
          <c:idx val="3"/>
          <c:order val="3"/>
          <c:tx>
            <c:strRef>
              <c:f>Hoja1!$E$52</c:f>
              <c:strCache>
                <c:ptCount val="1"/>
                <c:pt idx="0">
                  <c:v>Producción de bienes públicos de carácter preferente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Hoja1!$A$53:$A$62</c:f>
              <c:strCache>
                <c:ptCount val="10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Total Diputaciones</c:v>
                </c:pt>
              </c:strCache>
            </c:strRef>
          </c:cat>
          <c:val>
            <c:numRef>
              <c:f>Hoja1!$E$53:$E$62</c:f>
              <c:numCache>
                <c:formatCode>#,##0.00</c:formatCode>
                <c:ptCount val="10"/>
                <c:pt idx="0">
                  <c:v>7.9468528265279312</c:v>
                </c:pt>
                <c:pt idx="1">
                  <c:v>10.475559360898261</c:v>
                </c:pt>
                <c:pt idx="2">
                  <c:v>12.703457450186383</c:v>
                </c:pt>
                <c:pt idx="3">
                  <c:v>15.044246532662363</c:v>
                </c:pt>
                <c:pt idx="4">
                  <c:v>6.3965104455053794</c:v>
                </c:pt>
                <c:pt idx="5">
                  <c:v>9.4597070558484706</c:v>
                </c:pt>
                <c:pt idx="6">
                  <c:v>5.6271969660486389</c:v>
                </c:pt>
                <c:pt idx="7">
                  <c:v>5.4133862464262537</c:v>
                </c:pt>
                <c:pt idx="8">
                  <c:v>8.6295842872157937</c:v>
                </c:pt>
                <c:pt idx="9">
                  <c:v>9.2147856781689992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5-416E-B21A-8D9B52A0017E}"/>
            </c:ext>
          </c:extLst>
        </c:ser>
        <c:ser>
          <c:idx val="4"/>
          <c:order val="4"/>
          <c:tx>
            <c:strRef>
              <c:f>Hoja1!$F$52</c:f>
              <c:strCache>
                <c:ptCount val="1"/>
                <c:pt idx="0">
                  <c:v>Actuaciones de carácter económico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Hoja1!$A$53:$A$62</c:f>
              <c:strCache>
                <c:ptCount val="10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Total Diputaciones</c:v>
                </c:pt>
              </c:strCache>
            </c:strRef>
          </c:cat>
          <c:val>
            <c:numRef>
              <c:f>Hoja1!$F$53:$F$62</c:f>
              <c:numCache>
                <c:formatCode>#,##0.00</c:formatCode>
                <c:ptCount val="10"/>
                <c:pt idx="0">
                  <c:v>14.673528398911694</c:v>
                </c:pt>
                <c:pt idx="1">
                  <c:v>16.356656992994004</c:v>
                </c:pt>
                <c:pt idx="2">
                  <c:v>34.148069263670969</c:v>
                </c:pt>
                <c:pt idx="3">
                  <c:v>14.355930688670938</c:v>
                </c:pt>
                <c:pt idx="4">
                  <c:v>28.345294441014978</c:v>
                </c:pt>
                <c:pt idx="5">
                  <c:v>16.960411285390808</c:v>
                </c:pt>
                <c:pt idx="6">
                  <c:v>32.259019948508033</c:v>
                </c:pt>
                <c:pt idx="7">
                  <c:v>12.771647386187322</c:v>
                </c:pt>
                <c:pt idx="8">
                  <c:v>30.495083286948184</c:v>
                </c:pt>
                <c:pt idx="9">
                  <c:v>22.734157315163824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05-416E-B21A-8D9B52A0017E}"/>
            </c:ext>
          </c:extLst>
        </c:ser>
        <c:ser>
          <c:idx val="5"/>
          <c:order val="5"/>
          <c:tx>
            <c:strRef>
              <c:f>Hoja1!$G$52</c:f>
              <c:strCache>
                <c:ptCount val="1"/>
                <c:pt idx="0">
                  <c:v>Actuaciones de carácter general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Hoja1!$A$53:$A$62</c:f>
              <c:strCache>
                <c:ptCount val="10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  <c:pt idx="9">
                  <c:v>Total Diputaciones</c:v>
                </c:pt>
              </c:strCache>
            </c:strRef>
          </c:cat>
          <c:val>
            <c:numRef>
              <c:f>Hoja1!$G$53:$G$62</c:f>
              <c:numCache>
                <c:formatCode>#,##0.00</c:formatCode>
                <c:ptCount val="10"/>
                <c:pt idx="0">
                  <c:v>25.683309891591453</c:v>
                </c:pt>
                <c:pt idx="1">
                  <c:v>28.584363554992628</c:v>
                </c:pt>
                <c:pt idx="2">
                  <c:v>18.4112659388535</c:v>
                </c:pt>
                <c:pt idx="3">
                  <c:v>17.889731695220846</c:v>
                </c:pt>
                <c:pt idx="4">
                  <c:v>28.023815362960356</c:v>
                </c:pt>
                <c:pt idx="5">
                  <c:v>17.321889410442456</c:v>
                </c:pt>
                <c:pt idx="6">
                  <c:v>15.593404360147435</c:v>
                </c:pt>
                <c:pt idx="7">
                  <c:v>36.113256309806495</c:v>
                </c:pt>
                <c:pt idx="8">
                  <c:v>29.440831440611337</c:v>
                </c:pt>
                <c:pt idx="9">
                  <c:v>24.900379428295146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05-416E-B21A-8D9B52A00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172472"/>
        <c:axId val="156171816"/>
      </c:radarChart>
      <c:catAx>
        <c:axId val="15617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6171816"/>
        <c:crosses val="autoZero"/>
        <c:auto val="1"/>
        <c:lblAlgn val="ctr"/>
        <c:lblOffset val="100"/>
        <c:noMultiLvlLbl val="0"/>
      </c:catAx>
      <c:valAx>
        <c:axId val="15617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617247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5</xdr:row>
      <xdr:rowOff>161925</xdr:rowOff>
    </xdr:from>
    <xdr:to>
      <xdr:col>8</xdr:col>
      <xdr:colOff>581026</xdr:colOff>
      <xdr:row>26</xdr:row>
      <xdr:rowOff>9524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B3CEB58-2E70-48C5-B1F1-78772361F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777240</xdr:colOff>
      <xdr:row>62</xdr:row>
      <xdr:rowOff>15240</xdr:rowOff>
    </xdr:from>
    <xdr:to>
      <xdr:col>10</xdr:col>
      <xdr:colOff>160020</xdr:colOff>
      <xdr:row>82</xdr:row>
      <xdr:rowOff>129540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573865-F879-42B2-9C38-B44314196C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899160</xdr:colOff>
      <xdr:row>63</xdr:row>
      <xdr:rowOff>53340</xdr:rowOff>
    </xdr:from>
    <xdr:to>
      <xdr:col>7</xdr:col>
      <xdr:colOff>7620</xdr:colOff>
      <xdr:row>84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DEC3B7E-AFC8-44F7-AB6B-6CAE09D97D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21/2%20CUADROS%20Y%20GR&#193;FICOS/Cuadros/1.8/1.8.2/1.8.2.1/1.8.2-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CRISTINA/ISSES%202020/1.8%20SECTOR%20P&#218;BLICO/1.8.2%20Presupuestos%20de%20las%20entidades%20locales%20(2020)/Cuadro%201.8.2-7%20(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8.2-7"/>
      <sheetName val="Hoja2"/>
      <sheetName val="Hoja1"/>
      <sheetName val="Hoja3"/>
    </sheetNames>
    <sheetDataSet>
      <sheetData sheetId="0"/>
      <sheetData sheetId="1">
        <row r="8">
          <cell r="G8">
            <v>1611055.7</v>
          </cell>
          <cell r="H8">
            <v>10441020.449999999</v>
          </cell>
          <cell r="I8">
            <v>22594725.5</v>
          </cell>
          <cell r="J8">
            <v>4436583.1399999997</v>
          </cell>
          <cell r="K8">
            <v>10804668.68</v>
          </cell>
          <cell r="L8">
            <v>16006519.77</v>
          </cell>
        </row>
        <row r="9">
          <cell r="G9">
            <v>6030000</v>
          </cell>
          <cell r="H9">
            <v>16943800</v>
          </cell>
          <cell r="I9">
            <v>42988400</v>
          </cell>
          <cell r="J9">
            <v>12986300</v>
          </cell>
          <cell r="K9">
            <v>19573600</v>
          </cell>
          <cell r="L9">
            <v>24508400</v>
          </cell>
        </row>
        <row r="10">
          <cell r="G10">
            <v>0</v>
          </cell>
          <cell r="H10">
            <v>20138813.449999999</v>
          </cell>
          <cell r="I10">
            <v>31434565.68</v>
          </cell>
          <cell r="J10">
            <v>17674930.25</v>
          </cell>
          <cell r="K10">
            <v>45107757.799999997</v>
          </cell>
          <cell r="L10">
            <v>29715420.960000001</v>
          </cell>
        </row>
        <row r="11">
          <cell r="G11">
            <v>3319467</v>
          </cell>
          <cell r="H11">
            <v>14794824</v>
          </cell>
          <cell r="I11">
            <v>22505098</v>
          </cell>
          <cell r="J11">
            <v>9761317</v>
          </cell>
          <cell r="K11">
            <v>10866073</v>
          </cell>
          <cell r="L11">
            <v>11818679</v>
          </cell>
        </row>
        <row r="12">
          <cell r="G12">
            <v>0</v>
          </cell>
          <cell r="H12">
            <v>12812425</v>
          </cell>
          <cell r="I12">
            <v>38414539</v>
          </cell>
          <cell r="J12">
            <v>7856336</v>
          </cell>
          <cell r="K12">
            <v>27509514</v>
          </cell>
          <cell r="L12">
            <v>34889427</v>
          </cell>
        </row>
        <row r="13">
          <cell r="G13">
            <v>2103000</v>
          </cell>
          <cell r="H13">
            <v>7414703</v>
          </cell>
          <cell r="I13">
            <v>31171600.050000001</v>
          </cell>
          <cell r="J13">
            <v>6019108.5800000001</v>
          </cell>
          <cell r="K13">
            <v>9472189.3900000006</v>
          </cell>
          <cell r="L13">
            <v>10975398.98</v>
          </cell>
        </row>
        <row r="14">
          <cell r="G14">
            <v>600000</v>
          </cell>
          <cell r="H14">
            <v>7376859.2999999998</v>
          </cell>
          <cell r="I14">
            <v>18977637.760000002</v>
          </cell>
          <cell r="J14">
            <v>3372628.23</v>
          </cell>
          <cell r="K14">
            <v>16816973.309999999</v>
          </cell>
          <cell r="L14">
            <v>8535901.4000000004</v>
          </cell>
        </row>
        <row r="15">
          <cell r="G15">
            <v>1596252.62</v>
          </cell>
          <cell r="H15">
            <v>12289242.539999999</v>
          </cell>
          <cell r="I15">
            <v>41653862.740000002</v>
          </cell>
          <cell r="J15">
            <v>5930865</v>
          </cell>
          <cell r="K15">
            <v>14442912.199999999</v>
          </cell>
          <cell r="L15">
            <v>39917563.25</v>
          </cell>
        </row>
        <row r="16">
          <cell r="G16">
            <v>132000</v>
          </cell>
          <cell r="H16">
            <v>3370299.34</v>
          </cell>
          <cell r="I16">
            <v>17886763.510000002</v>
          </cell>
          <cell r="J16">
            <v>5305166.22</v>
          </cell>
          <cell r="K16">
            <v>18673480.559999999</v>
          </cell>
          <cell r="L16">
            <v>20219194.07</v>
          </cell>
        </row>
      </sheetData>
      <sheetData sheetId="2">
        <row r="11">
          <cell r="M11">
            <v>15391.775320000001</v>
          </cell>
        </row>
        <row r="12">
          <cell r="M12">
            <v>105581.98707999999</v>
          </cell>
        </row>
        <row r="13">
          <cell r="M13">
            <v>267627.19224000006</v>
          </cell>
        </row>
        <row r="14">
          <cell r="M14">
            <v>73343.234420000008</v>
          </cell>
        </row>
        <row r="15">
          <cell r="M15">
            <v>173267.16894</v>
          </cell>
        </row>
        <row r="16">
          <cell r="M16">
            <v>196586.50442999997</v>
          </cell>
        </row>
        <row r="17">
          <cell r="M17">
            <v>831797.86243000021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8.2-7"/>
      <sheetName val="Hoja1"/>
      <sheetName val="Hoja2"/>
    </sheetNames>
    <sheetDataSet>
      <sheetData sheetId="0"/>
      <sheetData sheetId="1">
        <row r="17">
          <cell r="V17">
            <v>1.78246416</v>
          </cell>
          <cell r="W17">
            <v>8.0320975400000005</v>
          </cell>
          <cell r="X17">
            <v>20.502078100000002</v>
          </cell>
          <cell r="Y17">
            <v>4.6603303</v>
          </cell>
          <cell r="Z17">
            <v>8.60510324</v>
          </cell>
          <cell r="AA17">
            <v>15.06164892</v>
          </cell>
          <cell r="AB17">
            <v>58.643722260000004</v>
          </cell>
        </row>
        <row r="18">
          <cell r="V18">
            <v>6.21</v>
          </cell>
          <cell r="W18">
            <v>6.8381999999999996</v>
          </cell>
          <cell r="X18">
            <v>38.554299999999998</v>
          </cell>
          <cell r="Y18">
            <v>12.1248</v>
          </cell>
          <cell r="Z18">
            <v>18.931799999999999</v>
          </cell>
          <cell r="AA18">
            <v>33.084600000000002</v>
          </cell>
          <cell r="AB18">
            <v>115.74369999999999</v>
          </cell>
        </row>
        <row r="19">
          <cell r="V19">
            <v>0</v>
          </cell>
          <cell r="W19">
            <v>17.940815989999997</v>
          </cell>
          <cell r="X19">
            <v>29.592834809999999</v>
          </cell>
          <cell r="Y19">
            <v>17.383139190000001</v>
          </cell>
          <cell r="Z19">
            <v>46.727486859999999</v>
          </cell>
          <cell r="AA19">
            <v>25.193582120000002</v>
          </cell>
          <cell r="AB19">
            <v>136.83785897000001</v>
          </cell>
        </row>
        <row r="20">
          <cell r="V20">
            <v>2.7678240000000001</v>
          </cell>
          <cell r="W20">
            <v>12.718859</v>
          </cell>
          <cell r="X20">
            <v>21.311357999999998</v>
          </cell>
          <cell r="Y20">
            <v>10.50271</v>
          </cell>
          <cell r="Z20">
            <v>10.022182000000001</v>
          </cell>
          <cell r="AA20">
            <v>12.489204000000001</v>
          </cell>
          <cell r="AB20">
            <v>69.812137000000007</v>
          </cell>
        </row>
        <row r="21">
          <cell r="V21">
            <v>0</v>
          </cell>
          <cell r="W21">
            <v>9.4628530000000008</v>
          </cell>
          <cell r="X21">
            <v>33.932257</v>
          </cell>
          <cell r="Y21">
            <v>7.4548649999999999</v>
          </cell>
          <cell r="Z21">
            <v>33.035253400000002</v>
          </cell>
          <cell r="AA21">
            <v>32.660583000000003</v>
          </cell>
          <cell r="AB21">
            <v>116.54581140000001</v>
          </cell>
        </row>
        <row r="22">
          <cell r="V22">
            <v>2.1110000000000002</v>
          </cell>
          <cell r="W22">
            <v>3.2145000000000001</v>
          </cell>
          <cell r="X22">
            <v>28.71227305</v>
          </cell>
          <cell r="Y22">
            <v>5.7234065599999999</v>
          </cell>
          <cell r="Z22">
            <v>10.261557640000001</v>
          </cell>
          <cell r="AA22">
            <v>10.48026275</v>
          </cell>
          <cell r="AB22">
            <v>60.503</v>
          </cell>
        </row>
        <row r="23">
          <cell r="V23">
            <v>0.6</v>
          </cell>
          <cell r="W23">
            <v>6.8828879699999996</v>
          </cell>
          <cell r="X23">
            <v>17.632999300000002</v>
          </cell>
          <cell r="Y23">
            <v>3.0380673700000003</v>
          </cell>
          <cell r="Z23">
            <v>17.416322280000003</v>
          </cell>
          <cell r="AA23">
            <v>8.4187230799999995</v>
          </cell>
          <cell r="AB23">
            <v>53.989000000000004</v>
          </cell>
        </row>
        <row r="24">
          <cell r="V24">
            <v>2.1641187000000004</v>
          </cell>
          <cell r="W24">
            <v>8.0926581300000002</v>
          </cell>
          <cell r="X24">
            <v>39.203048860000003</v>
          </cell>
          <cell r="Y24">
            <v>5.85853658</v>
          </cell>
          <cell r="Z24">
            <v>13.821877839999999</v>
          </cell>
          <cell r="AA24">
            <v>39.082899959999999</v>
          </cell>
          <cell r="AB24">
            <v>108.22314007</v>
          </cell>
        </row>
        <row r="25">
          <cell r="V25">
            <v>0.06</v>
          </cell>
          <cell r="W25">
            <v>2.5652932400000004</v>
          </cell>
          <cell r="X25">
            <v>17.351788980000002</v>
          </cell>
          <cell r="Y25">
            <v>5.4842262300000009</v>
          </cell>
          <cell r="Z25">
            <v>19.380068619999999</v>
          </cell>
          <cell r="AA25">
            <v>18.71007625</v>
          </cell>
          <cell r="AB25">
            <v>63.551453320000007</v>
          </cell>
        </row>
        <row r="26">
          <cell r="V26">
            <v>15.695406859999999</v>
          </cell>
          <cell r="W26">
            <v>75.748164869999997</v>
          </cell>
          <cell r="X26">
            <v>246.79293809999999</v>
          </cell>
          <cell r="Y26">
            <v>72.23008123000001</v>
          </cell>
          <cell r="Z26">
            <v>178.20165188000001</v>
          </cell>
          <cell r="AA26">
            <v>195.18158008</v>
          </cell>
          <cell r="AB26">
            <v>783.84982302000003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ACD1898-77CE-44FF-95FD-FD23C5B16C62}" name="Tabla94" displayName="Tabla94" ref="A10:J20" headerRowCount="0" totalsRowShown="0" headerRowDxfId="124" dataDxfId="123" tableBorderDxfId="122">
  <tableColumns count="10">
    <tableColumn id="1" xr3:uid="{5A57402D-6A5F-482F-9CF1-35EE99BCF550}" name="Columna1" headerRowDxfId="121" dataDxfId="120"/>
    <tableColumn id="3" xr3:uid="{75842AF1-1C93-493E-9B79-6638018B8DDB}" name="Columna3" headerRowDxfId="119" dataDxfId="118" dataCellStyle="20% - Énfasis1"/>
    <tableColumn id="4" xr3:uid="{E59D4F32-1EBC-4CB1-8852-98584BE65FA5}" name="Columna4" headerRowDxfId="117" dataDxfId="116" dataCellStyle="20% - Énfasis1">
      <calculatedColumnFormula>[1]Hoja1!M2/1000</calculatedColumnFormula>
    </tableColumn>
    <tableColumn id="5" xr3:uid="{7C67C953-613A-4252-BCAE-06C485831BF3}" name="Columna5" headerRowDxfId="115" dataDxfId="114" dataCellStyle="20% - Énfasis1">
      <calculatedColumnFormula>(C10*100/B10)-100</calculatedColumnFormula>
    </tableColumn>
    <tableColumn id="7" xr3:uid="{099ADDDC-5A67-4B6A-86A3-2E612F652C33}" name="Columna7" headerRowDxfId="113" dataDxfId="112"/>
    <tableColumn id="8" xr3:uid="{93F91CD0-5BFF-4105-935E-31C86FB82EC1}" name="Columna8" headerRowDxfId="111" dataDxfId="110">
      <calculatedColumnFormula>[1]Hoja1!M3/1000</calculatedColumnFormula>
    </tableColumn>
    <tableColumn id="9" xr3:uid="{50700DE6-A0B2-48FD-B77A-753E4B62F16D}" name="Columna9" headerRowDxfId="109" dataDxfId="108" dataCellStyle="20% - Énfasis1"/>
    <tableColumn id="11" xr3:uid="{6B066E59-3302-48B6-BC92-633FBA954D24}" name="Columna11" headerRowDxfId="107" dataDxfId="106"/>
    <tableColumn id="12" xr3:uid="{EC0A1FAF-AC4A-4DE5-8C9D-89EC37AEDB20}" name="Columna12" headerRowDxfId="105" dataDxfId="104">
      <calculatedColumnFormula>[1]Hoja1!M4/1000</calculatedColumnFormula>
    </tableColumn>
    <tableColumn id="13" xr3:uid="{7F60A076-8E5F-4098-8B72-5F89557395F8}" name="Columna13" headerRowDxfId="103" dataDxfId="102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9826C5-EE66-4103-9861-414F8242F6B8}" name="Tabla10355" displayName="Tabla10355" ref="A24:M34" headerRowCount="0" totalsRowShown="0" headerRowDxfId="101" dataDxfId="100" tableBorderDxfId="99">
  <tableColumns count="13">
    <tableColumn id="1" xr3:uid="{1A5B30FB-5209-42EA-A625-B04F665C599C}" name="Columna1" headerRowDxfId="98" dataDxfId="97" dataCellStyle="Normal"/>
    <tableColumn id="3" xr3:uid="{360A324E-3294-40C6-9475-FA7EFA9DFE59}" name="Columna3" headerRowDxfId="96" dataDxfId="95" dataCellStyle="20% - Énfasis1"/>
    <tableColumn id="4" xr3:uid="{21177EE7-A9CD-405B-9094-0FF44D8DE75D}" name="Columna4" headerRowDxfId="94" dataDxfId="93">
      <calculatedColumnFormula>[1]Hoja1!M5/1000</calculatedColumnFormula>
    </tableColumn>
    <tableColumn id="5" xr3:uid="{87D236C3-2CD0-42D0-A250-FA7201F7B0DE}" name="Columna5" headerRowDxfId="92" dataDxfId="91"/>
    <tableColumn id="7" xr3:uid="{6254BACE-606D-4BD3-9566-CF32123C6D8A}" name="Columna7" headerRowDxfId="90" dataDxfId="89" dataCellStyle="20% - Énfasis1"/>
    <tableColumn id="8" xr3:uid="{76E72116-7FFF-4D86-BD85-D75C92180C03}" name="Columna8" headerRowDxfId="88" dataDxfId="87">
      <calculatedColumnFormula>[1]Hoja1!M6/1000</calculatedColumnFormula>
    </tableColumn>
    <tableColumn id="9" xr3:uid="{64A76D5B-3ADB-4607-98CC-F2D1F511407D}" name="Columna9" headerRowDxfId="86" dataDxfId="85"/>
    <tableColumn id="11" xr3:uid="{319E3E12-9A6D-4533-96E0-E9AE44B3E312}" name="Columna11" headerRowDxfId="84" dataDxfId="83" dataCellStyle="20% - Énfasis1"/>
    <tableColumn id="12" xr3:uid="{110343AC-BC2B-406B-96DD-E3A4AD30C270}" name="Columna12" headerRowDxfId="82" dataDxfId="81">
      <calculatedColumnFormula>[1]Hoja1!M7/1000</calculatedColumnFormula>
    </tableColumn>
    <tableColumn id="13" xr3:uid="{F31A11EA-FE3F-48D3-95CB-196260E33130}" name="Columna13" headerRowDxfId="80" dataDxfId="79"/>
    <tableColumn id="2" xr3:uid="{0F96BE5E-09A1-40C6-BCAE-82B5BB4D8F20}" name="Columna2" headerRowDxfId="78" dataDxfId="77"/>
    <tableColumn id="10" xr3:uid="{7C8F2827-01C6-477D-8C26-FD1101579763}" name="Columna10" headerRowDxfId="76" dataDxfId="75" dataCellStyle="20% - Énfasis1">
      <calculatedColumnFormula>[1]Hoja1!M8/1000</calculatedColumnFormula>
    </tableColumn>
    <tableColumn id="6" xr3:uid="{01F90958-9E66-4EBA-B71E-676CA498CC8D}" name="Columna6" headerRowDxfId="74" dataDxfId="73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7BDEA2-65C7-4A09-AEE3-F200B0BA4082}" name="Tabla9" displayName="Tabla9" ref="A10:V20" headerRowCount="0" totalsRowShown="0" headerRowDxfId="72" dataDxfId="71" tableBorderDxfId="70">
  <tableColumns count="22">
    <tableColumn id="1" xr3:uid="{423E0715-9F0B-4176-ADDD-A3F88164D7A2}" name="Columna1" headerRowDxfId="69" dataDxfId="68"/>
    <tableColumn id="3" xr3:uid="{D8196661-5234-4C1D-9D55-60965AD29A52}" name="Columna3" headerRowDxfId="67" dataDxfId="66" dataCellStyle="20% - Énfasis1"/>
    <tableColumn id="4" xr3:uid="{D3C3E2D4-BDF8-40DF-85BF-4AE54B802AC7}" name="Columna4" headerRowDxfId="65" dataDxfId="64" dataCellStyle="20% - Énfasis1">
      <calculatedColumnFormula>[2]Hoja1!V17</calculatedColumnFormula>
    </tableColumn>
    <tableColumn id="5" xr3:uid="{DD1BC699-5F49-406F-85C5-6A0DB04EC5B5}" name="Columna5" headerRowDxfId="63" dataDxfId="62" dataCellStyle="20% - Énfasis1"/>
    <tableColumn id="7" xr3:uid="{5962B84E-E73D-4859-8F42-28C610A28620}" name="Columna7" headerRowDxfId="61" dataDxfId="60"/>
    <tableColumn id="8" xr3:uid="{A1AA1838-2937-4F12-B9F5-068A0290A5B4}" name="Columna8" headerRowDxfId="59" dataDxfId="58">
      <calculatedColumnFormula>[2]Hoja1!W17</calculatedColumnFormula>
    </tableColumn>
    <tableColumn id="9" xr3:uid="{A87073C8-F62B-4367-AFA0-451459ADBD2D}" name="Columna9" headerRowDxfId="57" dataDxfId="56" dataCellStyle="20% - Énfasis1"/>
    <tableColumn id="11" xr3:uid="{50A7F732-C77B-49A0-BBFC-2D9E690838AB}" name="Columna11" headerRowDxfId="55" dataDxfId="54"/>
    <tableColumn id="12" xr3:uid="{6B800A67-7291-4834-91A9-7EC5A57CB9A0}" name="Columna12" headerRowDxfId="53" dataDxfId="52">
      <calculatedColumnFormula>[2]Hoja1!X17</calculatedColumnFormula>
    </tableColumn>
    <tableColumn id="13" xr3:uid="{625E6533-532F-440F-986F-FBED66CF3ED8}" name="Columna13" headerRowDxfId="51" dataDxfId="50"/>
    <tableColumn id="2" xr3:uid="{5EB73A58-D6FC-4DF3-A321-332EC036BA1B}" name="Columna2" headerRowDxfId="49" dataDxfId="48"/>
    <tableColumn id="6" xr3:uid="{2C19AFF0-8BF9-4DAE-9261-42ED583B8CAA}" name="Columna6" headerRowDxfId="47" dataDxfId="46">
      <calculatedColumnFormula>C24</calculatedColumnFormula>
    </tableColumn>
    <tableColumn id="10" xr3:uid="{E6681B8F-DDC4-4DEF-A927-734796482D0D}" name="Columna10" headerRowDxfId="45" dataDxfId="44"/>
    <tableColumn id="14" xr3:uid="{EEA8AE42-61B1-4FC0-AC89-2DD2DF0378EA}" name="Columna14" headerRowDxfId="43" dataDxfId="42"/>
    <tableColumn id="15" xr3:uid="{8823EC13-5B79-4B4A-B32C-A7FBAF0E3688}" name="Columna15" headerRowDxfId="41" dataDxfId="40">
      <calculatedColumnFormula>F24</calculatedColumnFormula>
    </tableColumn>
    <tableColumn id="16" xr3:uid="{F825AC44-885F-45FE-BFFA-D114A553A90A}" name="Columna16" headerRowDxfId="39" dataDxfId="38"/>
    <tableColumn id="17" xr3:uid="{BF75E529-0EA9-4C1B-8397-22C5141AE333}" name="Columna17" headerRowDxfId="37" dataDxfId="36"/>
    <tableColumn id="18" xr3:uid="{CB23FBAE-030E-404F-AD36-F60D5BF78A31}" name="Columna18" headerRowDxfId="35" dataDxfId="34">
      <calculatedColumnFormula>I24</calculatedColumnFormula>
    </tableColumn>
    <tableColumn id="19" xr3:uid="{4D97E607-4CC4-4892-951F-AC64F41DD078}" name="Columna19" headerRowDxfId="33" dataDxfId="32"/>
    <tableColumn id="20" xr3:uid="{61081112-B07C-492F-B19A-47D0E4BBC2BD}" name="Columna20" headerRowDxfId="31"/>
    <tableColumn id="21" xr3:uid="{52851ECA-7B24-4471-BC6E-D1EBC1B2DD3F}" name="Columna21" headerRowDxfId="30"/>
    <tableColumn id="22" xr3:uid="{0777D646-A974-478A-98E6-29AAC351A0A6}" name="Columna22" headerRowDxfId="29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2A3A227-BD9B-4954-B12A-ACD745CB0C36}" name="Tabla1035" displayName="Tabla1035" ref="A24:M34" headerRowCount="0" totalsRowShown="0" headerRowDxfId="28" dataDxfId="27" tableBorderDxfId="26">
  <tableColumns count="13">
    <tableColumn id="1" xr3:uid="{CFCE796E-5697-4549-AEF4-461E0D07EDF5}" name="Columna1" headerRowDxfId="25" dataDxfId="24" dataCellStyle="Normal"/>
    <tableColumn id="3" xr3:uid="{C8C3F4E3-1405-487A-A5E1-279CC77F001D}" name="Columna3" headerRowDxfId="23" dataDxfId="22" dataCellStyle="20% - Énfasis1"/>
    <tableColumn id="4" xr3:uid="{BA1F5241-434B-4F54-A763-4C69C5A2EF61}" name="Columna4" headerRowDxfId="21" dataDxfId="20">
      <calculatedColumnFormula>[2]Hoja1!Y17</calculatedColumnFormula>
    </tableColumn>
    <tableColumn id="5" xr3:uid="{5C885C6E-7FEB-49EB-A076-E4DAB89369E5}" name="Columna5" headerRowDxfId="19" dataDxfId="18">
      <calculatedColumnFormula>(C24*100/B24)-100</calculatedColumnFormula>
    </tableColumn>
    <tableColumn id="7" xr3:uid="{806BFB3A-F506-4896-98B2-4172E9A97EFA}" name="Columna7" headerRowDxfId="17" dataDxfId="16" dataCellStyle="20% - Énfasis1"/>
    <tableColumn id="8" xr3:uid="{0F976C43-D7F7-477C-B7BD-E88B3939E2C4}" name="Columna8" headerRowDxfId="15" dataDxfId="14">
      <calculatedColumnFormula>[2]Hoja1!Z17</calculatedColumnFormula>
    </tableColumn>
    <tableColumn id="9" xr3:uid="{3A3B74A1-6F36-4640-BB0E-AB05FD33985D}" name="Columna9" headerRowDxfId="13" dataDxfId="12">
      <calculatedColumnFormula>(F24*100/E24)-100</calculatedColumnFormula>
    </tableColumn>
    <tableColumn id="11" xr3:uid="{E2EF9805-EDA5-4DB7-8F77-E7F60ECD4F0E}" name="Columna11" headerRowDxfId="11" dataDxfId="10" dataCellStyle="20% - Énfasis1"/>
    <tableColumn id="12" xr3:uid="{1C5AB3D6-B030-4F5E-9F41-38E1443D9D95}" name="Columna12" headerRowDxfId="9" dataDxfId="8">
      <calculatedColumnFormula>[2]Hoja1!AA17</calculatedColumnFormula>
    </tableColumn>
    <tableColumn id="13" xr3:uid="{EB9B77B1-4AB7-4F32-B9C1-65AC6CB69E4D}" name="Columna13" headerRowDxfId="7" dataDxfId="6">
      <calculatedColumnFormula>(I24*100/H24)-100</calculatedColumnFormula>
    </tableColumn>
    <tableColumn id="15" xr3:uid="{EC494576-E7E1-43F9-A93C-D00915346444}" name="Columna15" headerRowDxfId="5" dataDxfId="4" dataCellStyle="20% - Énfasis1"/>
    <tableColumn id="16" xr3:uid="{58EF058B-559B-40C0-9863-5A1F3579C45E}" name="Columna16" headerRowDxfId="3" dataDxfId="2">
      <calculatedColumnFormula>[2]Hoja1!AB17</calculatedColumnFormula>
    </tableColumn>
    <tableColumn id="17" xr3:uid="{F2310EC6-689A-4B70-A8F9-68C664F52A6E}" name="Columna17" headerRowDxfId="1" dataDxfId="0">
      <calculatedColumnFormula>(L24*100/K24)-100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workbookViewId="0">
      <selection activeCell="T17" sqref="T17"/>
    </sheetView>
  </sheetViews>
  <sheetFormatPr baseColWidth="10" defaultRowHeight="15" x14ac:dyDescent="0.25"/>
  <cols>
    <col min="9" max="9" width="10.28515625" customWidth="1"/>
  </cols>
  <sheetData>
    <row r="1" spans="1:12" x14ac:dyDescent="0.25">
      <c r="A1" s="1" t="s">
        <v>27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" t="s">
        <v>33</v>
      </c>
      <c r="B3" s="3"/>
      <c r="C3" s="3"/>
      <c r="D3" s="3"/>
      <c r="E3" s="3"/>
      <c r="F3" s="3"/>
      <c r="G3" s="3"/>
      <c r="H3" s="3"/>
      <c r="I3" s="3"/>
      <c r="J3" s="2"/>
      <c r="K3" s="2"/>
      <c r="L3" s="2"/>
    </row>
    <row r="4" spans="1:12" x14ac:dyDescent="0.25">
      <c r="A4" s="3" t="s">
        <v>32</v>
      </c>
      <c r="B4" s="4"/>
      <c r="C4" s="4"/>
      <c r="D4" s="4"/>
      <c r="E4" s="4"/>
      <c r="F4" s="4"/>
      <c r="G4" s="4"/>
      <c r="H4" s="4"/>
      <c r="I4" s="4"/>
      <c r="J4" s="2"/>
      <c r="K4" s="2"/>
      <c r="L4" s="2"/>
    </row>
    <row r="5" spans="1:12" x14ac:dyDescent="0.25">
      <c r="A5" s="3" t="s">
        <v>0</v>
      </c>
      <c r="B5" s="4"/>
      <c r="C5" s="4"/>
      <c r="D5" s="4"/>
      <c r="E5" s="4"/>
      <c r="F5" s="4"/>
      <c r="G5" s="4"/>
      <c r="H5" s="4"/>
      <c r="I5" s="4"/>
      <c r="J5" s="2"/>
      <c r="K5" s="2"/>
      <c r="L5" s="2"/>
    </row>
    <row r="6" spans="1:12" x14ac:dyDescent="0.25">
      <c r="A6" s="5"/>
      <c r="B6" s="5"/>
      <c r="C6" s="5"/>
      <c r="D6" s="5"/>
      <c r="E6" s="5"/>
      <c r="F6" s="5"/>
      <c r="G6" s="5"/>
      <c r="H6" s="5"/>
      <c r="I6" s="5"/>
      <c r="J6" s="2"/>
      <c r="K6" s="2"/>
      <c r="L6" s="2"/>
    </row>
    <row r="7" spans="1:12" x14ac:dyDescent="0.25">
      <c r="A7" s="5"/>
      <c r="B7" s="5"/>
      <c r="C7" s="5"/>
      <c r="D7" s="5"/>
      <c r="E7" s="5"/>
      <c r="F7" s="5"/>
      <c r="G7" s="5"/>
      <c r="H7" s="5"/>
      <c r="I7" s="5"/>
      <c r="J7" s="2"/>
      <c r="K7" s="2"/>
      <c r="L7" s="2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2"/>
      <c r="K8" s="2"/>
      <c r="L8" s="2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2"/>
      <c r="K9" s="2"/>
      <c r="L9" s="2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2"/>
      <c r="K10" s="2"/>
      <c r="L10" s="2"/>
    </row>
    <row r="11" spans="1:12" x14ac:dyDescent="0.25">
      <c r="A11" s="5"/>
      <c r="B11" s="5"/>
      <c r="C11" s="5"/>
      <c r="D11" s="5"/>
      <c r="E11" s="5"/>
      <c r="F11" s="5"/>
      <c r="G11" s="5"/>
      <c r="H11" s="5"/>
      <c r="I11" s="5"/>
      <c r="J11" s="2"/>
      <c r="K11" s="2"/>
      <c r="L11" s="2"/>
    </row>
    <row r="12" spans="1:12" x14ac:dyDescent="0.25">
      <c r="A12" s="5"/>
      <c r="B12" s="5"/>
      <c r="C12" s="5"/>
      <c r="D12" s="5"/>
      <c r="E12" s="5"/>
      <c r="F12" s="5"/>
      <c r="G12" s="5"/>
      <c r="H12" s="5"/>
      <c r="I12" s="5"/>
      <c r="J12" s="2"/>
      <c r="K12" s="2"/>
      <c r="L12" s="2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2"/>
      <c r="K13" s="2"/>
      <c r="L13" s="2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2"/>
      <c r="K14" s="2"/>
      <c r="L14" s="2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2"/>
      <c r="K15" s="2"/>
      <c r="L15" s="2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2"/>
      <c r="K16" s="2"/>
      <c r="L16" s="2"/>
    </row>
    <row r="17" spans="1:12" x14ac:dyDescent="0.25">
      <c r="A17" s="5"/>
      <c r="B17" s="5"/>
      <c r="C17" s="5"/>
      <c r="D17" s="5"/>
      <c r="E17" s="5"/>
      <c r="F17" s="5"/>
      <c r="G17" s="5"/>
      <c r="H17" s="5"/>
      <c r="I17" s="5"/>
      <c r="J17" s="2"/>
      <c r="K17" s="2"/>
      <c r="L17" s="2"/>
    </row>
    <row r="18" spans="1:12" x14ac:dyDescent="0.25">
      <c r="A18" s="5"/>
      <c r="B18" s="5"/>
      <c r="C18" s="5"/>
      <c r="D18" s="5"/>
      <c r="E18" s="5"/>
      <c r="F18" s="5"/>
      <c r="G18" s="5"/>
      <c r="H18" s="5"/>
      <c r="I18" s="5"/>
      <c r="J18" s="2"/>
      <c r="K18" s="2"/>
      <c r="L18" s="2"/>
    </row>
    <row r="19" spans="1:12" x14ac:dyDescent="0.25">
      <c r="A19" s="5"/>
      <c r="B19" s="5"/>
      <c r="C19" s="5"/>
      <c r="D19" s="5"/>
      <c r="E19" s="5"/>
      <c r="F19" s="5"/>
      <c r="G19" s="5"/>
      <c r="H19" s="5"/>
      <c r="I19" s="5"/>
      <c r="J19" s="2"/>
      <c r="K19" s="2"/>
      <c r="L19" s="2"/>
    </row>
    <row r="20" spans="1:12" x14ac:dyDescent="0.25">
      <c r="A20" s="5"/>
      <c r="B20" s="5"/>
      <c r="C20" s="5"/>
      <c r="D20" s="5"/>
      <c r="E20" s="5"/>
      <c r="F20" s="5"/>
      <c r="G20" s="5"/>
      <c r="H20" s="5"/>
      <c r="I20" s="5"/>
      <c r="J20" s="2"/>
      <c r="K20" s="2"/>
      <c r="L20" s="2"/>
    </row>
    <row r="21" spans="1:12" x14ac:dyDescent="0.25">
      <c r="A21" s="5"/>
      <c r="B21" s="5"/>
      <c r="C21" s="5"/>
      <c r="D21" s="5"/>
      <c r="E21" s="5"/>
      <c r="F21" s="5"/>
      <c r="G21" s="5"/>
      <c r="H21" s="5"/>
      <c r="I21" s="5"/>
      <c r="J21" s="2"/>
      <c r="K21" s="2"/>
      <c r="L21" s="2"/>
    </row>
    <row r="22" spans="1:12" x14ac:dyDescent="0.25">
      <c r="A22" s="5"/>
      <c r="B22" s="5"/>
      <c r="C22" s="5"/>
      <c r="D22" s="5"/>
      <c r="E22" s="5"/>
      <c r="F22" s="5"/>
      <c r="G22" s="5"/>
      <c r="H22" s="5"/>
      <c r="I22" s="5"/>
      <c r="J22" s="2"/>
      <c r="K22" s="2"/>
      <c r="L22" s="2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2"/>
      <c r="K23" s="2"/>
      <c r="L23" s="2"/>
    </row>
    <row r="24" spans="1:12" x14ac:dyDescent="0.25">
      <c r="A24" s="5"/>
      <c r="B24" s="5"/>
      <c r="C24" s="5"/>
      <c r="D24" s="5"/>
      <c r="E24" s="5"/>
      <c r="F24" s="5"/>
      <c r="G24" s="5"/>
      <c r="H24" s="5"/>
      <c r="I24" s="5"/>
      <c r="J24" s="2"/>
      <c r="K24" s="2"/>
      <c r="L24" s="2"/>
    </row>
    <row r="25" spans="1:12" x14ac:dyDescent="0.25">
      <c r="A25" s="5"/>
      <c r="B25" s="5"/>
      <c r="C25" s="5"/>
      <c r="D25" s="5"/>
      <c r="E25" s="5"/>
      <c r="F25" s="5"/>
      <c r="G25" s="5"/>
      <c r="H25" s="5"/>
      <c r="I25" s="5"/>
      <c r="J25" s="2"/>
      <c r="K25" s="2"/>
      <c r="L25" s="2"/>
    </row>
    <row r="26" spans="1:12" x14ac:dyDescent="0.25">
      <c r="A26" s="5"/>
      <c r="B26" s="5"/>
      <c r="C26" s="5"/>
      <c r="D26" s="5"/>
      <c r="E26" s="5"/>
      <c r="F26" s="5"/>
      <c r="G26" s="5"/>
      <c r="H26" s="5"/>
      <c r="I26" s="5"/>
      <c r="J26" s="2"/>
      <c r="K26" s="2"/>
      <c r="L26" s="2"/>
    </row>
    <row r="27" spans="1:12" s="2" customFormat="1" ht="19.5" customHeight="1" x14ac:dyDescent="0.25">
      <c r="A27" s="54" t="s">
        <v>31</v>
      </c>
      <c r="B27" s="54"/>
      <c r="C27" s="54"/>
      <c r="D27" s="54"/>
      <c r="E27" s="54"/>
      <c r="F27" s="54"/>
      <c r="G27" s="54"/>
      <c r="H27" s="54"/>
      <c r="I27" s="54"/>
    </row>
    <row r="28" spans="1:12" x14ac:dyDescent="0.25">
      <c r="A28" s="5"/>
      <c r="B28" s="5"/>
      <c r="C28" s="5"/>
      <c r="D28" s="5"/>
      <c r="E28" s="5"/>
      <c r="F28" s="5"/>
      <c r="G28" s="5"/>
      <c r="H28" s="5"/>
      <c r="I28" s="5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</sheetData>
  <mergeCells count="1">
    <mergeCell ref="A27:I2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1601B-EF16-4464-8EA1-9CA66F217EC3}">
  <dimension ref="A1:M61"/>
  <sheetViews>
    <sheetView workbookViewId="0">
      <selection activeCell="D56" sqref="D56"/>
    </sheetView>
  </sheetViews>
  <sheetFormatPr baseColWidth="10" defaultRowHeight="15" x14ac:dyDescent="0.25"/>
  <sheetData>
    <row r="1" spans="1:13" x14ac:dyDescent="0.25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</row>
    <row r="2" spans="1:13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5"/>
      <c r="L3" s="5"/>
      <c r="M3" s="5"/>
    </row>
    <row r="4" spans="1:13" x14ac:dyDescent="0.25">
      <c r="A4" s="7" t="s">
        <v>28</v>
      </c>
      <c r="B4" s="7"/>
      <c r="C4" s="7"/>
      <c r="D4" s="7"/>
      <c r="E4" s="7"/>
      <c r="F4" s="7"/>
      <c r="G4" s="7"/>
      <c r="H4" s="7"/>
      <c r="I4" s="7"/>
      <c r="J4" s="7"/>
      <c r="K4" s="5"/>
      <c r="L4" s="5"/>
      <c r="M4" s="5"/>
    </row>
    <row r="5" spans="1:13" x14ac:dyDescent="0.2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5"/>
      <c r="L5" s="5"/>
      <c r="M5" s="5"/>
    </row>
    <row r="6" spans="1:13" x14ac:dyDescent="0.25">
      <c r="A6" s="5"/>
      <c r="B6" s="5"/>
      <c r="C6" s="36" t="s">
        <v>12</v>
      </c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5"/>
      <c r="B7" s="58" t="s">
        <v>4</v>
      </c>
      <c r="C7" s="58"/>
      <c r="D7" s="58"/>
      <c r="E7" s="58" t="s">
        <v>5</v>
      </c>
      <c r="F7" s="58"/>
      <c r="G7" s="58"/>
      <c r="H7" s="58" t="s">
        <v>6</v>
      </c>
      <c r="I7" s="58"/>
      <c r="J7" s="58"/>
      <c r="K7" s="5"/>
      <c r="L7" s="5"/>
      <c r="M7" s="5"/>
    </row>
    <row r="8" spans="1:13" x14ac:dyDescent="0.25">
      <c r="A8" s="5"/>
      <c r="B8" s="59">
        <v>2020</v>
      </c>
      <c r="C8" s="59">
        <v>2021</v>
      </c>
      <c r="D8" s="37" t="s">
        <v>7</v>
      </c>
      <c r="E8" s="59">
        <v>2020</v>
      </c>
      <c r="F8" s="59">
        <v>2021</v>
      </c>
      <c r="G8" s="37" t="s">
        <v>7</v>
      </c>
      <c r="H8" s="59">
        <v>2020</v>
      </c>
      <c r="I8" s="59">
        <v>2021</v>
      </c>
      <c r="J8" s="37" t="s">
        <v>7</v>
      </c>
      <c r="K8" s="5"/>
      <c r="L8" s="5"/>
      <c r="M8" s="5"/>
    </row>
    <row r="9" spans="1:13" x14ac:dyDescent="0.25">
      <c r="A9" s="5"/>
      <c r="B9" s="59"/>
      <c r="C9" s="59"/>
      <c r="D9" s="37" t="s">
        <v>29</v>
      </c>
      <c r="E9" s="59"/>
      <c r="F9" s="59"/>
      <c r="G9" s="37" t="s">
        <v>29</v>
      </c>
      <c r="H9" s="59"/>
      <c r="I9" s="59"/>
      <c r="J9" s="37" t="s">
        <v>29</v>
      </c>
      <c r="K9" s="5"/>
      <c r="L9" s="5"/>
      <c r="M9" s="5"/>
    </row>
    <row r="10" spans="1:13" x14ac:dyDescent="0.25">
      <c r="A10" s="5" t="s">
        <v>9</v>
      </c>
      <c r="B10" s="12">
        <v>1.78</v>
      </c>
      <c r="C10" s="38">
        <f>[1]Hoja2!G8/1000000</f>
        <v>1.6110556999999999</v>
      </c>
      <c r="D10" s="14">
        <f t="shared" ref="D10:D19" si="0">(C10*100/B10)-100</f>
        <v>-9.4912528089887616</v>
      </c>
      <c r="E10" s="12">
        <v>8.0299999999999994</v>
      </c>
      <c r="F10" s="14">
        <f>[1]Hoja2!H8/1000000</f>
        <v>10.44102045</v>
      </c>
      <c r="G10" s="14">
        <f t="shared" ref="G10:G19" si="1">(F10*100/E10)-100</f>
        <v>30.025161270236623</v>
      </c>
      <c r="H10" s="12">
        <v>20.5</v>
      </c>
      <c r="I10" s="12">
        <f>[1]Hoja2!I8/1000000</f>
        <v>22.594725499999999</v>
      </c>
      <c r="J10" s="14">
        <f t="shared" ref="J10:J19" si="2">(I10*100/H10)-100</f>
        <v>10.218173170731703</v>
      </c>
      <c r="K10" s="5"/>
      <c r="L10" s="5"/>
      <c r="M10" s="5"/>
    </row>
    <row r="11" spans="1:13" x14ac:dyDescent="0.25">
      <c r="A11" s="5" t="s">
        <v>10</v>
      </c>
      <c r="B11" s="12">
        <v>6.21</v>
      </c>
      <c r="C11" s="38">
        <f>[1]Hoja2!G9/1000000</f>
        <v>6.03</v>
      </c>
      <c r="D11" s="14">
        <f t="shared" si="0"/>
        <v>-2.8985507246376869</v>
      </c>
      <c r="E11" s="12">
        <v>6.84</v>
      </c>
      <c r="F11" s="14">
        <f>[1]Hoja2!H9/1000000</f>
        <v>16.9438</v>
      </c>
      <c r="G11" s="14">
        <f t="shared" si="1"/>
        <v>147.71637426900583</v>
      </c>
      <c r="H11" s="12">
        <v>38.549999999999997</v>
      </c>
      <c r="I11" s="12">
        <f>[1]Hoja2!I9/1000000</f>
        <v>42.988399999999999</v>
      </c>
      <c r="J11" s="14">
        <f t="shared" si="2"/>
        <v>11.513359273670574</v>
      </c>
      <c r="K11" s="5"/>
      <c r="L11" s="5"/>
      <c r="M11" s="5"/>
    </row>
    <row r="12" spans="1:13" x14ac:dyDescent="0.25">
      <c r="A12" s="5" t="s">
        <v>11</v>
      </c>
      <c r="B12" s="12">
        <v>0</v>
      </c>
      <c r="C12" s="38">
        <f>[1]Hoja2!G10/1000000</f>
        <v>0</v>
      </c>
      <c r="D12" s="14">
        <v>0</v>
      </c>
      <c r="E12" s="12">
        <v>17.940000000000001</v>
      </c>
      <c r="F12" s="14">
        <f>[1]Hoja2!H10/1000000</f>
        <v>20.138813450000001</v>
      </c>
      <c r="G12" s="14">
        <v>0</v>
      </c>
      <c r="H12" s="12">
        <v>29.59</v>
      </c>
      <c r="I12" s="12">
        <f>[1]Hoja2!I10/1000000</f>
        <v>31.434565679999999</v>
      </c>
      <c r="J12" s="14">
        <v>0</v>
      </c>
      <c r="K12" s="5"/>
      <c r="L12" s="5"/>
      <c r="M12" s="5"/>
    </row>
    <row r="13" spans="1:13" x14ac:dyDescent="0.25">
      <c r="A13" s="5" t="s">
        <v>13</v>
      </c>
      <c r="B13" s="12">
        <v>2.77</v>
      </c>
      <c r="C13" s="38">
        <f>[1]Hoja2!G11/1000000</f>
        <v>3.3194669999999999</v>
      </c>
      <c r="D13" s="14">
        <f t="shared" si="0"/>
        <v>19.836353790613728</v>
      </c>
      <c r="E13" s="12">
        <v>12.72</v>
      </c>
      <c r="F13" s="14">
        <f>[1]Hoja2!H11/1000000</f>
        <v>14.794824</v>
      </c>
      <c r="G13" s="14">
        <f t="shared" si="1"/>
        <v>16.311509433962271</v>
      </c>
      <c r="H13" s="12">
        <v>21.31</v>
      </c>
      <c r="I13" s="12">
        <f>[1]Hoja2!I11/1000000</f>
        <v>22.505098</v>
      </c>
      <c r="J13" s="14">
        <f t="shared" si="2"/>
        <v>5.6081557954012169</v>
      </c>
      <c r="K13" s="5"/>
      <c r="L13" s="5"/>
      <c r="M13" s="5"/>
    </row>
    <row r="14" spans="1:13" x14ac:dyDescent="0.25">
      <c r="A14" s="5" t="s">
        <v>14</v>
      </c>
      <c r="B14" s="12">
        <v>0</v>
      </c>
      <c r="C14" s="38">
        <f>[1]Hoja2!G12/1000000</f>
        <v>0</v>
      </c>
      <c r="D14" s="14">
        <v>0</v>
      </c>
      <c r="E14" s="12">
        <v>9.4600000000000009</v>
      </c>
      <c r="F14" s="14">
        <f>[1]Hoja2!H12/1000000</f>
        <v>12.812424999999999</v>
      </c>
      <c r="G14" s="14">
        <v>0</v>
      </c>
      <c r="H14" s="12">
        <v>33.93</v>
      </c>
      <c r="I14" s="12">
        <f>[1]Hoja2!I12/1000000</f>
        <v>38.414538999999998</v>
      </c>
      <c r="J14" s="14">
        <v>0</v>
      </c>
      <c r="K14" s="5"/>
      <c r="L14" s="5"/>
      <c r="M14" s="5"/>
    </row>
    <row r="15" spans="1:13" x14ac:dyDescent="0.25">
      <c r="A15" s="5" t="s">
        <v>15</v>
      </c>
      <c r="B15" s="12">
        <v>2.11</v>
      </c>
      <c r="C15" s="38">
        <f>[1]Hoja2!G13/1000000</f>
        <v>2.1030000000000002</v>
      </c>
      <c r="D15" s="14">
        <f t="shared" si="0"/>
        <v>-0.331753554502356</v>
      </c>
      <c r="E15" s="12">
        <v>3.21</v>
      </c>
      <c r="F15" s="14">
        <f>[1]Hoja2!H13/1000000</f>
        <v>7.4147030000000003</v>
      </c>
      <c r="G15" s="14">
        <f t="shared" si="1"/>
        <v>130.98763239875393</v>
      </c>
      <c r="H15" s="12">
        <v>28.71</v>
      </c>
      <c r="I15" s="12">
        <f>[1]Hoja2!I13/1000000</f>
        <v>31.171600050000002</v>
      </c>
      <c r="J15" s="14">
        <f t="shared" si="2"/>
        <v>8.5740161964472321</v>
      </c>
      <c r="K15" s="5"/>
      <c r="L15" s="5"/>
      <c r="M15" s="5"/>
    </row>
    <row r="16" spans="1:13" x14ac:dyDescent="0.25">
      <c r="A16" s="5" t="s">
        <v>16</v>
      </c>
      <c r="B16" s="12">
        <v>0.6</v>
      </c>
      <c r="C16" s="38">
        <f>[1]Hoja2!G14/1000000</f>
        <v>0.6</v>
      </c>
      <c r="D16" s="14">
        <f t="shared" si="0"/>
        <v>0</v>
      </c>
      <c r="E16" s="12">
        <v>6.88</v>
      </c>
      <c r="F16" s="14">
        <f>[1]Hoja2!H14/1000000</f>
        <v>7.3768592999999996</v>
      </c>
      <c r="G16" s="14">
        <f t="shared" si="1"/>
        <v>7.2217921511627878</v>
      </c>
      <c r="H16" s="12">
        <v>17.63</v>
      </c>
      <c r="I16" s="12">
        <f>[1]Hoja2!I14/1000000</f>
        <v>18.97763776</v>
      </c>
      <c r="J16" s="14">
        <f t="shared" si="2"/>
        <v>7.6440031764038565</v>
      </c>
      <c r="K16" s="5"/>
      <c r="L16" s="5"/>
      <c r="M16" s="5"/>
    </row>
    <row r="17" spans="1:13" x14ac:dyDescent="0.25">
      <c r="A17" s="5" t="s">
        <v>17</v>
      </c>
      <c r="B17" s="12">
        <v>2.16</v>
      </c>
      <c r="C17" s="38">
        <f>[1]Hoja2!G15/1000000</f>
        <v>1.59625262</v>
      </c>
      <c r="D17" s="14">
        <f t="shared" si="0"/>
        <v>-26.099415740740753</v>
      </c>
      <c r="E17" s="12">
        <v>8.09</v>
      </c>
      <c r="F17" s="14">
        <f>[1]Hoja2!H15/1000000</f>
        <v>12.289242539999998</v>
      </c>
      <c r="G17" s="14">
        <f t="shared" si="1"/>
        <v>51.906582694684772</v>
      </c>
      <c r="H17" s="12">
        <v>39.200000000000003</v>
      </c>
      <c r="I17" s="12">
        <f>[1]Hoja2!I15/1000000</f>
        <v>41.653862740000001</v>
      </c>
      <c r="J17" s="14">
        <f t="shared" si="2"/>
        <v>6.259853928571431</v>
      </c>
      <c r="K17" s="5"/>
      <c r="L17" s="5"/>
      <c r="M17" s="5"/>
    </row>
    <row r="18" spans="1:13" x14ac:dyDescent="0.25">
      <c r="A18" s="5" t="s">
        <v>18</v>
      </c>
      <c r="B18" s="12">
        <v>0.06</v>
      </c>
      <c r="C18" s="38">
        <f>[1]Hoja2!G16/1000000</f>
        <v>0.13200000000000001</v>
      </c>
      <c r="D18" s="14">
        <f t="shared" si="0"/>
        <v>120.00000000000003</v>
      </c>
      <c r="E18" s="12">
        <v>2.57</v>
      </c>
      <c r="F18" s="14">
        <f>[1]Hoja2!H16/1000000</f>
        <v>3.3702993399999999</v>
      </c>
      <c r="G18" s="14">
        <f t="shared" si="1"/>
        <v>31.140052140077813</v>
      </c>
      <c r="H18" s="12">
        <v>17.350000000000001</v>
      </c>
      <c r="I18" s="12">
        <f>[1]Hoja2!I16/1000000</f>
        <v>17.886763510000002</v>
      </c>
      <c r="J18" s="14">
        <f t="shared" si="2"/>
        <v>3.0937378097982702</v>
      </c>
      <c r="K18" s="5"/>
      <c r="L18" s="5"/>
      <c r="M18" s="5"/>
    </row>
    <row r="19" spans="1:13" x14ac:dyDescent="0.25">
      <c r="A19" s="39" t="s">
        <v>19</v>
      </c>
      <c r="B19" s="40">
        <v>15.7</v>
      </c>
      <c r="C19" s="40">
        <f>[1]Hoja1!M11/1000</f>
        <v>15.391775320000001</v>
      </c>
      <c r="D19" s="41">
        <f t="shared" si="0"/>
        <v>-1.9632145222929722</v>
      </c>
      <c r="E19" s="40">
        <v>75.75</v>
      </c>
      <c r="F19" s="40">
        <f>[1]Hoja1!M12/1000</f>
        <v>105.58198707999999</v>
      </c>
      <c r="G19" s="41">
        <f t="shared" si="1"/>
        <v>39.382161161716169</v>
      </c>
      <c r="H19" s="40">
        <v>246.79</v>
      </c>
      <c r="I19" s="40">
        <f>[1]Hoja1!M13/1000</f>
        <v>267.62719224000006</v>
      </c>
      <c r="J19" s="41">
        <f t="shared" si="2"/>
        <v>8.4432887232059812</v>
      </c>
      <c r="K19" s="5"/>
      <c r="L19" s="5"/>
      <c r="M19" s="5"/>
    </row>
    <row r="20" spans="1:13" x14ac:dyDescent="0.25">
      <c r="A20" s="42" t="s">
        <v>20</v>
      </c>
      <c r="B20" s="43">
        <v>2</v>
      </c>
      <c r="C20" s="43">
        <f>C19*100/$L$33</f>
        <v>1.8504225624041313</v>
      </c>
      <c r="D20" s="44" t="s">
        <v>12</v>
      </c>
      <c r="E20" s="43">
        <v>9.66</v>
      </c>
      <c r="F20" s="43">
        <f>F19*100/$L$33</f>
        <v>12.693226545636287</v>
      </c>
      <c r="G20" s="44" t="s">
        <v>12</v>
      </c>
      <c r="H20" s="43">
        <v>31.48</v>
      </c>
      <c r="I20" s="43">
        <f>I19*100/$L$33</f>
        <v>32.174546765263194</v>
      </c>
      <c r="J20" s="44" t="s">
        <v>12</v>
      </c>
      <c r="K20" s="5"/>
      <c r="L20" s="5"/>
      <c r="M20" s="5"/>
    </row>
    <row r="21" spans="1:13" x14ac:dyDescent="0.25">
      <c r="A21" s="57"/>
      <c r="B21" s="58" t="s">
        <v>21</v>
      </c>
      <c r="C21" s="58"/>
      <c r="D21" s="58"/>
      <c r="E21" s="58" t="s">
        <v>22</v>
      </c>
      <c r="F21" s="58"/>
      <c r="G21" s="58"/>
      <c r="H21" s="58" t="s">
        <v>23</v>
      </c>
      <c r="I21" s="58"/>
      <c r="J21" s="58"/>
      <c r="K21" s="58" t="s">
        <v>24</v>
      </c>
      <c r="L21" s="58"/>
      <c r="M21" s="58"/>
    </row>
    <row r="22" spans="1:13" x14ac:dyDescent="0.25">
      <c r="A22" s="57"/>
      <c r="B22" s="55">
        <v>2020</v>
      </c>
      <c r="C22" s="55">
        <v>2021</v>
      </c>
      <c r="D22" s="37" t="s">
        <v>7</v>
      </c>
      <c r="E22" s="55">
        <v>2020</v>
      </c>
      <c r="F22" s="55">
        <v>2021</v>
      </c>
      <c r="G22" s="37" t="s">
        <v>7</v>
      </c>
      <c r="H22" s="55">
        <v>2020</v>
      </c>
      <c r="I22" s="55">
        <v>2021</v>
      </c>
      <c r="J22" s="37" t="s">
        <v>7</v>
      </c>
      <c r="K22" s="55">
        <v>2020</v>
      </c>
      <c r="L22" s="55">
        <v>2021</v>
      </c>
      <c r="M22" s="37" t="s">
        <v>7</v>
      </c>
    </row>
    <row r="23" spans="1:13" x14ac:dyDescent="0.25">
      <c r="A23" s="20"/>
      <c r="B23" s="55"/>
      <c r="C23" s="55"/>
      <c r="D23" s="37" t="s">
        <v>29</v>
      </c>
      <c r="E23" s="55"/>
      <c r="F23" s="55"/>
      <c r="G23" s="37" t="s">
        <v>29</v>
      </c>
      <c r="H23" s="55"/>
      <c r="I23" s="55"/>
      <c r="J23" s="37" t="s">
        <v>29</v>
      </c>
      <c r="K23" s="55"/>
      <c r="L23" s="55"/>
      <c r="M23" s="37" t="s">
        <v>29</v>
      </c>
    </row>
    <row r="24" spans="1:13" x14ac:dyDescent="0.25">
      <c r="A24" s="21" t="s">
        <v>9</v>
      </c>
      <c r="B24" s="45">
        <v>4.66</v>
      </c>
      <c r="C24" s="45">
        <f>[1]Hoja2!J8/1000000</f>
        <v>4.4365831399999998</v>
      </c>
      <c r="D24" s="14">
        <f t="shared" ref="D24:D33" si="3">(C24*100/B24)-100</f>
        <v>-4.794353218884126</v>
      </c>
      <c r="E24" s="45">
        <v>8.61</v>
      </c>
      <c r="F24" s="45">
        <f>[1]Hoja2!K8/1000000</f>
        <v>10.804668679999999</v>
      </c>
      <c r="G24" s="14">
        <f t="shared" ref="G24:G33" si="4">(F24*100/E24)-100</f>
        <v>25.489763995354238</v>
      </c>
      <c r="H24" s="45">
        <v>15.06</v>
      </c>
      <c r="I24" s="45">
        <f>[1]Hoja2!L8/1000000</f>
        <v>16.006519770000001</v>
      </c>
      <c r="J24" s="14">
        <f t="shared" ref="J24:J33" si="5">(I24*100/H24)-100</f>
        <v>6.2849918326693199</v>
      </c>
      <c r="K24" s="46">
        <v>58.64</v>
      </c>
      <c r="L24" s="45">
        <f>C10+F10+I10+C24+F24+I24</f>
        <v>65.89457324</v>
      </c>
      <c r="M24" s="14">
        <f t="shared" ref="M24:M33" si="6">(L24*100/K24)-100</f>
        <v>12.371373192360167</v>
      </c>
    </row>
    <row r="25" spans="1:13" x14ac:dyDescent="0.25">
      <c r="A25" s="21" t="s">
        <v>10</v>
      </c>
      <c r="B25" s="45">
        <v>12.12</v>
      </c>
      <c r="C25" s="45">
        <f>[1]Hoja2!J9/1000000</f>
        <v>12.9863</v>
      </c>
      <c r="D25" s="14">
        <f t="shared" si="3"/>
        <v>7.1476897689769174</v>
      </c>
      <c r="E25" s="45">
        <v>18.93</v>
      </c>
      <c r="F25" s="45">
        <f>[1]Hoja2!K9/1000000</f>
        <v>19.573599999999999</v>
      </c>
      <c r="G25" s="14">
        <f t="shared" si="4"/>
        <v>3.3998943475964012</v>
      </c>
      <c r="H25" s="45">
        <v>33.08</v>
      </c>
      <c r="I25" s="45">
        <f>[1]Hoja2!L9/1000000</f>
        <v>24.508400000000002</v>
      </c>
      <c r="J25" s="14">
        <f t="shared" si="5"/>
        <v>-25.911729141475206</v>
      </c>
      <c r="K25" s="47">
        <v>115.74</v>
      </c>
      <c r="L25" s="45">
        <f t="shared" ref="L25:L32" si="7">C11+F11+I11+C25+F25+I25</f>
        <v>123.03049999999999</v>
      </c>
      <c r="M25" s="14">
        <f t="shared" si="6"/>
        <v>6.299032313806805</v>
      </c>
    </row>
    <row r="26" spans="1:13" x14ac:dyDescent="0.25">
      <c r="A26" s="21" t="s">
        <v>11</v>
      </c>
      <c r="B26" s="45">
        <v>17.38</v>
      </c>
      <c r="C26" s="45">
        <f>[1]Hoja2!J10/1000000</f>
        <v>17.674930249999999</v>
      </c>
      <c r="D26" s="14">
        <v>0</v>
      </c>
      <c r="E26" s="45">
        <v>46.73</v>
      </c>
      <c r="F26" s="45">
        <f>[1]Hoja2!K10/1000000</f>
        <v>45.107757799999995</v>
      </c>
      <c r="G26" s="14">
        <v>0</v>
      </c>
      <c r="H26" s="45">
        <v>25.19</v>
      </c>
      <c r="I26" s="45">
        <f>[1]Hoja2!L10/1000000</f>
        <v>29.715420959999999</v>
      </c>
      <c r="J26" s="14">
        <v>0</v>
      </c>
      <c r="K26" s="48">
        <v>136.84</v>
      </c>
      <c r="L26" s="45">
        <f t="shared" si="7"/>
        <v>144.07148813999999</v>
      </c>
      <c r="M26" s="14">
        <v>0</v>
      </c>
    </row>
    <row r="27" spans="1:13" x14ac:dyDescent="0.25">
      <c r="A27" s="21" t="s">
        <v>13</v>
      </c>
      <c r="B27" s="45">
        <v>10.5</v>
      </c>
      <c r="C27" s="45">
        <f>[1]Hoja2!J11/1000000</f>
        <v>9.761317</v>
      </c>
      <c r="D27" s="14">
        <f t="shared" si="3"/>
        <v>-7.0350761904761896</v>
      </c>
      <c r="E27" s="45">
        <v>10.02</v>
      </c>
      <c r="F27" s="45">
        <f>[1]Hoja2!K11/1000000</f>
        <v>10.866073</v>
      </c>
      <c r="G27" s="14">
        <f t="shared" si="4"/>
        <v>8.443842315369281</v>
      </c>
      <c r="H27" s="45">
        <v>12.49</v>
      </c>
      <c r="I27" s="45">
        <f>[1]Hoja2!L11/1000000</f>
        <v>11.818678999999999</v>
      </c>
      <c r="J27" s="14">
        <f t="shared" si="5"/>
        <v>-5.3748678943154573</v>
      </c>
      <c r="K27" s="47">
        <v>69.81</v>
      </c>
      <c r="L27" s="45">
        <f t="shared" si="7"/>
        <v>73.065457999999992</v>
      </c>
      <c r="M27" s="14">
        <f t="shared" si="6"/>
        <v>4.6633118464403225</v>
      </c>
    </row>
    <row r="28" spans="1:13" x14ac:dyDescent="0.25">
      <c r="A28" s="21" t="s">
        <v>14</v>
      </c>
      <c r="B28" s="45">
        <v>7.45</v>
      </c>
      <c r="C28" s="45">
        <f>[1]Hoja2!J12/1000000</f>
        <v>7.8563359999999998</v>
      </c>
      <c r="D28" s="14">
        <v>0</v>
      </c>
      <c r="E28" s="45">
        <v>33.04</v>
      </c>
      <c r="F28" s="45">
        <f>[1]Hoja2!K12/1000000</f>
        <v>27.509513999999999</v>
      </c>
      <c r="G28" s="14">
        <v>0</v>
      </c>
      <c r="H28" s="45">
        <v>32.659999999999997</v>
      </c>
      <c r="I28" s="45">
        <f>[1]Hoja2!L12/1000000</f>
        <v>34.889426999999998</v>
      </c>
      <c r="J28" s="14">
        <v>0</v>
      </c>
      <c r="K28" s="48">
        <v>116.55</v>
      </c>
      <c r="L28" s="45">
        <f t="shared" si="7"/>
        <v>121.48224099999999</v>
      </c>
      <c r="M28" s="14">
        <v>0</v>
      </c>
    </row>
    <row r="29" spans="1:13" x14ac:dyDescent="0.25">
      <c r="A29" s="21" t="s">
        <v>15</v>
      </c>
      <c r="B29" s="45">
        <v>5.72</v>
      </c>
      <c r="C29" s="45">
        <f>[1]Hoja2!J13/1000000</f>
        <v>6.0191085800000002</v>
      </c>
      <c r="D29" s="14">
        <f t="shared" si="3"/>
        <v>5.2291709790209779</v>
      </c>
      <c r="E29" s="45">
        <v>10.26</v>
      </c>
      <c r="F29" s="45">
        <f>[1]Hoja2!K13/1000000</f>
        <v>9.4721893900000005</v>
      </c>
      <c r="G29" s="14">
        <f t="shared" si="4"/>
        <v>-7.6784659844054488</v>
      </c>
      <c r="H29" s="45">
        <v>10.48</v>
      </c>
      <c r="I29" s="45">
        <f>[1]Hoja2!L13/1000000</f>
        <v>10.97539898</v>
      </c>
      <c r="J29" s="14">
        <f t="shared" si="5"/>
        <v>4.7270895038167851</v>
      </c>
      <c r="K29" s="47">
        <v>60.5</v>
      </c>
      <c r="L29" s="45">
        <f t="shared" si="7"/>
        <v>67.156000000000006</v>
      </c>
      <c r="M29" s="14">
        <f t="shared" si="6"/>
        <v>11.001652892561992</v>
      </c>
    </row>
    <row r="30" spans="1:13" x14ac:dyDescent="0.25">
      <c r="A30" s="21" t="s">
        <v>16</v>
      </c>
      <c r="B30" s="45">
        <v>3.04</v>
      </c>
      <c r="C30" s="45">
        <f>[1]Hoja2!J14/1000000</f>
        <v>3.3726282300000001</v>
      </c>
      <c r="D30" s="14">
        <f t="shared" si="3"/>
        <v>10.941718092105276</v>
      </c>
      <c r="E30" s="45">
        <v>17.420000000000002</v>
      </c>
      <c r="F30" s="45">
        <f>[1]Hoja2!K14/1000000</f>
        <v>16.816973309999998</v>
      </c>
      <c r="G30" s="14">
        <f t="shared" si="4"/>
        <v>-3.4616916762342385</v>
      </c>
      <c r="H30" s="45">
        <v>8.42</v>
      </c>
      <c r="I30" s="45">
        <f>[1]Hoja2!L14/1000000</f>
        <v>8.5359014000000002</v>
      </c>
      <c r="J30" s="14">
        <f t="shared" si="5"/>
        <v>1.3765011876484579</v>
      </c>
      <c r="K30" s="48">
        <v>53.99</v>
      </c>
      <c r="L30" s="45">
        <f t="shared" si="7"/>
        <v>55.68</v>
      </c>
      <c r="M30" s="14">
        <f t="shared" si="6"/>
        <v>3.1302092980181442</v>
      </c>
    </row>
    <row r="31" spans="1:13" x14ac:dyDescent="0.25">
      <c r="A31" s="21" t="s">
        <v>17</v>
      </c>
      <c r="B31" s="45">
        <v>5.86</v>
      </c>
      <c r="C31" s="45">
        <f>[1]Hoja2!J15/1000000</f>
        <v>5.9308649999999998</v>
      </c>
      <c r="D31" s="14">
        <f t="shared" si="3"/>
        <v>1.2093003412969239</v>
      </c>
      <c r="E31" s="45">
        <v>13.82</v>
      </c>
      <c r="F31" s="45">
        <f>[1]Hoja2!K15/1000000</f>
        <v>14.442912199999999</v>
      </c>
      <c r="G31" s="14">
        <f t="shared" si="4"/>
        <v>4.507324167872639</v>
      </c>
      <c r="H31" s="45">
        <v>39.08</v>
      </c>
      <c r="I31" s="45">
        <f>[1]Hoja2!L15/1000000</f>
        <v>39.917563250000001</v>
      </c>
      <c r="J31" s="14">
        <f t="shared" si="5"/>
        <v>2.143201765609021</v>
      </c>
      <c r="K31" s="47">
        <v>108.22</v>
      </c>
      <c r="L31" s="45">
        <f t="shared" si="7"/>
        <v>115.83069834999999</v>
      </c>
      <c r="M31" s="14">
        <f t="shared" si="6"/>
        <v>7.0326172149325288</v>
      </c>
    </row>
    <row r="32" spans="1:13" x14ac:dyDescent="0.25">
      <c r="A32" s="21" t="s">
        <v>18</v>
      </c>
      <c r="B32" s="45">
        <v>5.48</v>
      </c>
      <c r="C32" s="45">
        <f>[1]Hoja2!J16/1000000</f>
        <v>5.3051662199999994</v>
      </c>
      <c r="D32" s="14">
        <f t="shared" si="3"/>
        <v>-3.1903974452554849</v>
      </c>
      <c r="E32" s="45">
        <v>19.38</v>
      </c>
      <c r="F32" s="45">
        <f>[1]Hoja2!K16/1000000</f>
        <v>18.673480559999998</v>
      </c>
      <c r="G32" s="14">
        <f t="shared" si="4"/>
        <v>-3.6456111455108413</v>
      </c>
      <c r="H32" s="45">
        <v>18.71</v>
      </c>
      <c r="I32" s="45">
        <f>[1]Hoja2!L16/1000000</f>
        <v>20.21919407</v>
      </c>
      <c r="J32" s="14">
        <f t="shared" si="5"/>
        <v>8.0662430251202579</v>
      </c>
      <c r="K32" s="48">
        <v>63.55</v>
      </c>
      <c r="L32" s="45">
        <f t="shared" si="7"/>
        <v>65.586903699999993</v>
      </c>
      <c r="M32" s="14">
        <f t="shared" si="6"/>
        <v>3.2051985837922814</v>
      </c>
    </row>
    <row r="33" spans="1:13" ht="45" x14ac:dyDescent="0.25">
      <c r="A33" s="49" t="s">
        <v>19</v>
      </c>
      <c r="B33" s="50">
        <v>72.23</v>
      </c>
      <c r="C33" s="50">
        <f>[1]Hoja1!M14/1000</f>
        <v>73.343234420000002</v>
      </c>
      <c r="D33" s="41">
        <f t="shared" si="3"/>
        <v>1.541235525404943</v>
      </c>
      <c r="E33" s="50">
        <v>178.2</v>
      </c>
      <c r="F33" s="50">
        <f>[1]Hoja1!M15/1000</f>
        <v>173.26716894</v>
      </c>
      <c r="G33" s="41">
        <f t="shared" si="4"/>
        <v>-2.7681431313131242</v>
      </c>
      <c r="H33" s="50">
        <v>195.18</v>
      </c>
      <c r="I33" s="50">
        <f>[1]Hoja1!M16/1000</f>
        <v>196.58650442999996</v>
      </c>
      <c r="J33" s="41">
        <f t="shared" si="5"/>
        <v>0.72061913618195206</v>
      </c>
      <c r="K33" s="51">
        <v>783.85</v>
      </c>
      <c r="L33" s="50">
        <f>[1]Hoja1!M17/1000</f>
        <v>831.79786243000024</v>
      </c>
      <c r="M33" s="41">
        <f t="shared" si="6"/>
        <v>6.1169691178159411</v>
      </c>
    </row>
    <row r="34" spans="1:13" x14ac:dyDescent="0.25">
      <c r="A34" s="39" t="s">
        <v>20</v>
      </c>
      <c r="B34" s="52">
        <v>9.2100000000000009</v>
      </c>
      <c r="C34" s="52">
        <f>C33*100/$L$33</f>
        <v>8.8174348279444139</v>
      </c>
      <c r="D34" s="44" t="s">
        <v>12</v>
      </c>
      <c r="E34" s="52">
        <v>22.73</v>
      </c>
      <c r="F34" s="52">
        <f>F33*100/$L$33</f>
        <v>20.830441717392759</v>
      </c>
      <c r="G34" s="44" t="s">
        <v>12</v>
      </c>
      <c r="H34" s="52">
        <v>24.9</v>
      </c>
      <c r="I34" s="52">
        <f>I33*100/$L$33</f>
        <v>23.633927581359185</v>
      </c>
      <c r="J34" s="44" t="s">
        <v>12</v>
      </c>
      <c r="K34" s="53">
        <v>100</v>
      </c>
      <c r="L34" s="52">
        <f>L33*100/$L$33</f>
        <v>100</v>
      </c>
      <c r="M34" s="44" t="s">
        <v>12</v>
      </c>
    </row>
    <row r="35" spans="1:13" x14ac:dyDescent="0.25">
      <c r="A35" s="56" t="s">
        <v>30</v>
      </c>
      <c r="B35" s="56"/>
      <c r="C35" s="56"/>
      <c r="D35" s="56"/>
      <c r="E35" s="56"/>
      <c r="F35" s="56"/>
      <c r="G35" s="56"/>
      <c r="H35" s="56"/>
      <c r="I35" s="56"/>
      <c r="J35" s="56"/>
      <c r="K35" s="5"/>
      <c r="L35" s="5"/>
      <c r="M35" s="5"/>
    </row>
    <row r="36" spans="1:13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x14ac:dyDescent="0.25">
      <c r="A37">
        <v>2021</v>
      </c>
    </row>
    <row r="38" spans="1:13" x14ac:dyDescent="0.25">
      <c r="A38" s="5"/>
      <c r="B38" s="5" t="s">
        <v>4</v>
      </c>
      <c r="C38" s="5" t="s">
        <v>5</v>
      </c>
      <c r="D38" s="5" t="s">
        <v>6</v>
      </c>
      <c r="E38" s="5" t="s">
        <v>21</v>
      </c>
      <c r="F38" s="5" t="s">
        <v>22</v>
      </c>
      <c r="G38" s="5" t="s">
        <v>23</v>
      </c>
      <c r="H38" s="30" t="s">
        <v>26</v>
      </c>
    </row>
    <row r="39" spans="1:13" x14ac:dyDescent="0.25">
      <c r="A39" s="5" t="s">
        <v>9</v>
      </c>
      <c r="B39" s="32">
        <f>C10</f>
        <v>1.6110556999999999</v>
      </c>
      <c r="C39" s="32">
        <f>F10</f>
        <v>10.44102045</v>
      </c>
      <c r="D39" s="32">
        <f>I10</f>
        <v>22.594725499999999</v>
      </c>
      <c r="E39" s="32">
        <f>C24</f>
        <v>4.4365831399999998</v>
      </c>
      <c r="F39" s="32">
        <f>F24</f>
        <v>10.804668679999999</v>
      </c>
      <c r="G39" s="32">
        <f>I24</f>
        <v>16.006519770000001</v>
      </c>
      <c r="H39" s="33">
        <f>L24</f>
        <v>65.89457324</v>
      </c>
    </row>
    <row r="40" spans="1:13" x14ac:dyDescent="0.25">
      <c r="A40" s="5" t="s">
        <v>10</v>
      </c>
      <c r="B40" s="32">
        <f t="shared" ref="B40:B48" si="8">C11</f>
        <v>6.03</v>
      </c>
      <c r="C40" s="32">
        <f t="shared" ref="C40:C48" si="9">F11</f>
        <v>16.9438</v>
      </c>
      <c r="D40" s="32">
        <f t="shared" ref="D40:D48" si="10">I11</f>
        <v>42.988399999999999</v>
      </c>
      <c r="E40" s="32">
        <f t="shared" ref="E40:E48" si="11">C25</f>
        <v>12.9863</v>
      </c>
      <c r="F40" s="32">
        <f t="shared" ref="F40:F48" si="12">F25</f>
        <v>19.573599999999999</v>
      </c>
      <c r="G40" s="32">
        <f t="shared" ref="G40:G48" si="13">I25</f>
        <v>24.508400000000002</v>
      </c>
      <c r="H40" s="33">
        <f t="shared" ref="H40:H48" si="14">L25</f>
        <v>123.03049999999999</v>
      </c>
    </row>
    <row r="41" spans="1:13" x14ac:dyDescent="0.25">
      <c r="A41" s="5" t="s">
        <v>11</v>
      </c>
      <c r="B41" s="32">
        <f t="shared" si="8"/>
        <v>0</v>
      </c>
      <c r="C41" s="32">
        <f t="shared" si="9"/>
        <v>20.138813450000001</v>
      </c>
      <c r="D41" s="32">
        <f t="shared" si="10"/>
        <v>31.434565679999999</v>
      </c>
      <c r="E41" s="32">
        <f t="shared" si="11"/>
        <v>17.674930249999999</v>
      </c>
      <c r="F41" s="32">
        <f t="shared" si="12"/>
        <v>45.107757799999995</v>
      </c>
      <c r="G41" s="32">
        <f t="shared" si="13"/>
        <v>29.715420959999999</v>
      </c>
      <c r="H41" s="33">
        <f t="shared" si="14"/>
        <v>144.07148813999999</v>
      </c>
    </row>
    <row r="42" spans="1:13" x14ac:dyDescent="0.25">
      <c r="A42" s="5" t="s">
        <v>13</v>
      </c>
      <c r="B42" s="32">
        <f t="shared" si="8"/>
        <v>3.3194669999999999</v>
      </c>
      <c r="C42" s="32">
        <f t="shared" si="9"/>
        <v>14.794824</v>
      </c>
      <c r="D42" s="32">
        <f t="shared" si="10"/>
        <v>22.505098</v>
      </c>
      <c r="E42" s="32">
        <f t="shared" si="11"/>
        <v>9.761317</v>
      </c>
      <c r="F42" s="32">
        <f t="shared" si="12"/>
        <v>10.866073</v>
      </c>
      <c r="G42" s="32">
        <f t="shared" si="13"/>
        <v>11.818678999999999</v>
      </c>
      <c r="H42" s="33">
        <f t="shared" si="14"/>
        <v>73.065457999999992</v>
      </c>
    </row>
    <row r="43" spans="1:13" x14ac:dyDescent="0.25">
      <c r="A43" s="5" t="s">
        <v>14</v>
      </c>
      <c r="B43" s="32">
        <f t="shared" si="8"/>
        <v>0</v>
      </c>
      <c r="C43" s="32">
        <f t="shared" si="9"/>
        <v>12.812424999999999</v>
      </c>
      <c r="D43" s="32">
        <f t="shared" si="10"/>
        <v>38.414538999999998</v>
      </c>
      <c r="E43" s="32">
        <f t="shared" si="11"/>
        <v>7.8563359999999998</v>
      </c>
      <c r="F43" s="32">
        <f t="shared" si="12"/>
        <v>27.509513999999999</v>
      </c>
      <c r="G43" s="32">
        <f t="shared" si="13"/>
        <v>34.889426999999998</v>
      </c>
      <c r="H43" s="33">
        <f t="shared" si="14"/>
        <v>121.48224099999999</v>
      </c>
    </row>
    <row r="44" spans="1:13" x14ac:dyDescent="0.25">
      <c r="A44" s="5" t="s">
        <v>15</v>
      </c>
      <c r="B44" s="32">
        <f t="shared" si="8"/>
        <v>2.1030000000000002</v>
      </c>
      <c r="C44" s="32">
        <f t="shared" si="9"/>
        <v>7.4147030000000003</v>
      </c>
      <c r="D44" s="32">
        <f t="shared" si="10"/>
        <v>31.171600050000002</v>
      </c>
      <c r="E44" s="32">
        <f t="shared" si="11"/>
        <v>6.0191085800000002</v>
      </c>
      <c r="F44" s="32">
        <f t="shared" si="12"/>
        <v>9.4721893900000005</v>
      </c>
      <c r="G44" s="32">
        <f t="shared" si="13"/>
        <v>10.97539898</v>
      </c>
      <c r="H44" s="33">
        <f t="shared" si="14"/>
        <v>67.156000000000006</v>
      </c>
    </row>
    <row r="45" spans="1:13" x14ac:dyDescent="0.25">
      <c r="A45" s="5" t="s">
        <v>16</v>
      </c>
      <c r="B45" s="32">
        <f t="shared" si="8"/>
        <v>0.6</v>
      </c>
      <c r="C45" s="32">
        <f t="shared" si="9"/>
        <v>7.3768592999999996</v>
      </c>
      <c r="D45" s="32">
        <f t="shared" si="10"/>
        <v>18.97763776</v>
      </c>
      <c r="E45" s="32">
        <f t="shared" si="11"/>
        <v>3.3726282300000001</v>
      </c>
      <c r="F45" s="32">
        <f t="shared" si="12"/>
        <v>16.816973309999998</v>
      </c>
      <c r="G45" s="32">
        <f t="shared" si="13"/>
        <v>8.5359014000000002</v>
      </c>
      <c r="H45" s="33">
        <f t="shared" si="14"/>
        <v>55.68</v>
      </c>
    </row>
    <row r="46" spans="1:13" x14ac:dyDescent="0.25">
      <c r="A46" s="5" t="s">
        <v>17</v>
      </c>
      <c r="B46" s="32">
        <f t="shared" si="8"/>
        <v>1.59625262</v>
      </c>
      <c r="C46" s="32">
        <f t="shared" si="9"/>
        <v>12.289242539999998</v>
      </c>
      <c r="D46" s="32">
        <f t="shared" si="10"/>
        <v>41.653862740000001</v>
      </c>
      <c r="E46" s="32">
        <f t="shared" si="11"/>
        <v>5.9308649999999998</v>
      </c>
      <c r="F46" s="32">
        <f t="shared" si="12"/>
        <v>14.442912199999999</v>
      </c>
      <c r="G46" s="32">
        <f t="shared" si="13"/>
        <v>39.917563250000001</v>
      </c>
      <c r="H46" s="33">
        <f t="shared" si="14"/>
        <v>115.83069834999999</v>
      </c>
    </row>
    <row r="47" spans="1:13" x14ac:dyDescent="0.25">
      <c r="A47" s="5" t="s">
        <v>18</v>
      </c>
      <c r="B47" s="32">
        <f t="shared" si="8"/>
        <v>0.13200000000000001</v>
      </c>
      <c r="C47" s="32">
        <f t="shared" si="9"/>
        <v>3.3702993399999999</v>
      </c>
      <c r="D47" s="32">
        <f t="shared" si="10"/>
        <v>17.886763510000002</v>
      </c>
      <c r="E47" s="32">
        <f t="shared" si="11"/>
        <v>5.3051662199999994</v>
      </c>
      <c r="F47" s="32">
        <f t="shared" si="12"/>
        <v>18.673480559999998</v>
      </c>
      <c r="G47" s="32">
        <f t="shared" si="13"/>
        <v>20.21919407</v>
      </c>
      <c r="H47" s="33">
        <f t="shared" si="14"/>
        <v>65.586903699999993</v>
      </c>
    </row>
    <row r="48" spans="1:13" x14ac:dyDescent="0.25">
      <c r="A48" s="5" t="s">
        <v>19</v>
      </c>
      <c r="B48" s="32">
        <f t="shared" si="8"/>
        <v>15.391775320000001</v>
      </c>
      <c r="C48" s="32">
        <f t="shared" si="9"/>
        <v>105.58198707999999</v>
      </c>
      <c r="D48" s="32">
        <f t="shared" si="10"/>
        <v>267.62719224000006</v>
      </c>
      <c r="E48" s="32">
        <f t="shared" si="11"/>
        <v>73.343234420000002</v>
      </c>
      <c r="F48" s="32">
        <f t="shared" si="12"/>
        <v>173.26716894</v>
      </c>
      <c r="G48" s="32">
        <f t="shared" si="13"/>
        <v>196.58650442999996</v>
      </c>
      <c r="H48" s="33">
        <f t="shared" si="14"/>
        <v>831.79786243000024</v>
      </c>
    </row>
    <row r="49" spans="1:8" x14ac:dyDescent="0.25">
      <c r="A49" s="5"/>
      <c r="B49" s="5"/>
      <c r="C49" s="5"/>
      <c r="D49" s="5"/>
      <c r="E49" s="5"/>
      <c r="F49" s="5"/>
      <c r="G49" s="5"/>
      <c r="H49" s="5"/>
    </row>
    <row r="50" spans="1:8" x14ac:dyDescent="0.25">
      <c r="A50" s="5"/>
      <c r="B50" s="5"/>
      <c r="C50" s="5"/>
      <c r="D50" s="5"/>
      <c r="E50" s="5"/>
      <c r="F50" s="5"/>
      <c r="G50" s="5"/>
      <c r="H50" s="5"/>
    </row>
    <row r="51" spans="1:8" x14ac:dyDescent="0.25">
      <c r="A51" s="5"/>
      <c r="B51" s="5" t="s">
        <v>4</v>
      </c>
      <c r="C51" s="5" t="s">
        <v>5</v>
      </c>
      <c r="D51" s="5" t="s">
        <v>6</v>
      </c>
      <c r="E51" s="5" t="s">
        <v>21</v>
      </c>
      <c r="F51" s="5" t="s">
        <v>22</v>
      </c>
      <c r="G51" s="5" t="s">
        <v>23</v>
      </c>
      <c r="H51" s="5"/>
    </row>
    <row r="52" spans="1:8" x14ac:dyDescent="0.25">
      <c r="A52" s="5" t="s">
        <v>9</v>
      </c>
      <c r="B52" s="32">
        <f>B39*100/$H39</f>
        <v>2.4448989056082699</v>
      </c>
      <c r="C52" s="32">
        <f t="shared" ref="C52:G53" si="15">C39*100/$H39</f>
        <v>15.845038425200674</v>
      </c>
      <c r="D52" s="32">
        <f t="shared" si="15"/>
        <v>34.28920530026943</v>
      </c>
      <c r="E52" s="32">
        <f t="shared" si="15"/>
        <v>6.7328505548418356</v>
      </c>
      <c r="F52" s="32">
        <f t="shared" si="15"/>
        <v>16.396902125228788</v>
      </c>
      <c r="G52" s="32">
        <f t="shared" si="15"/>
        <v>24.291104688851007</v>
      </c>
      <c r="H52" s="32"/>
    </row>
    <row r="53" spans="1:8" x14ac:dyDescent="0.25">
      <c r="A53" s="5" t="s">
        <v>10</v>
      </c>
      <c r="B53" s="32">
        <f>B40*100/$H40</f>
        <v>4.9012236803069165</v>
      </c>
      <c r="C53" s="32">
        <f t="shared" si="15"/>
        <v>13.772032138372193</v>
      </c>
      <c r="D53" s="32">
        <f t="shared" si="15"/>
        <v>34.941254404395664</v>
      </c>
      <c r="E53" s="32">
        <f t="shared" si="15"/>
        <v>10.555350096114379</v>
      </c>
      <c r="F53" s="32">
        <f t="shared" si="15"/>
        <v>15.909550883723956</v>
      </c>
      <c r="G53" s="32">
        <f t="shared" si="15"/>
        <v>19.920588797086904</v>
      </c>
      <c r="H53" s="32"/>
    </row>
    <row r="54" spans="1:8" x14ac:dyDescent="0.25">
      <c r="A54" s="5" t="s">
        <v>11</v>
      </c>
      <c r="B54" s="32">
        <f t="shared" ref="B54:G61" si="16">B41*100/$H41</f>
        <v>0</v>
      </c>
      <c r="C54" s="32">
        <f t="shared" si="16"/>
        <v>13.978347631441356</v>
      </c>
      <c r="D54" s="32">
        <f t="shared" si="16"/>
        <v>21.818727692639495</v>
      </c>
      <c r="E54" s="32">
        <f t="shared" si="16"/>
        <v>12.268166642954759</v>
      </c>
      <c r="F54" s="32">
        <f t="shared" si="16"/>
        <v>31.309288452804061</v>
      </c>
      <c r="G54" s="32">
        <f t="shared" si="16"/>
        <v>20.625469580160335</v>
      </c>
      <c r="H54" s="32"/>
    </row>
    <row r="55" spans="1:8" x14ac:dyDescent="0.25">
      <c r="A55" s="5" t="s">
        <v>13</v>
      </c>
      <c r="B55" s="32">
        <f t="shared" si="16"/>
        <v>4.5431413021458109</v>
      </c>
      <c r="C55" s="32">
        <f t="shared" si="16"/>
        <v>20.248725464774342</v>
      </c>
      <c r="D55" s="32">
        <f t="shared" si="16"/>
        <v>30.801282324131876</v>
      </c>
      <c r="E55" s="32">
        <f t="shared" si="16"/>
        <v>13.359687692644041</v>
      </c>
      <c r="F55" s="32">
        <f t="shared" si="16"/>
        <v>14.871696280888299</v>
      </c>
      <c r="G55" s="32">
        <f t="shared" si="16"/>
        <v>16.175466935415638</v>
      </c>
      <c r="H55" s="32"/>
    </row>
    <row r="56" spans="1:8" x14ac:dyDescent="0.25">
      <c r="A56" s="5" t="s">
        <v>14</v>
      </c>
      <c r="B56" s="32">
        <f t="shared" si="16"/>
        <v>0</v>
      </c>
      <c r="C56" s="32">
        <f t="shared" si="16"/>
        <v>10.546747322516053</v>
      </c>
      <c r="D56" s="32">
        <f t="shared" si="16"/>
        <v>31.62152647480384</v>
      </c>
      <c r="E56" s="32">
        <f t="shared" si="16"/>
        <v>6.4670654206979936</v>
      </c>
      <c r="F56" s="32">
        <f t="shared" si="16"/>
        <v>22.644885189432753</v>
      </c>
      <c r="G56" s="32">
        <f t="shared" si="16"/>
        <v>28.719775592549368</v>
      </c>
      <c r="H56" s="32"/>
    </row>
    <row r="57" spans="1:8" x14ac:dyDescent="0.25">
      <c r="A57" s="5" t="s">
        <v>15</v>
      </c>
      <c r="B57" s="32">
        <f t="shared" si="16"/>
        <v>3.1315146822324138</v>
      </c>
      <c r="C57" s="32">
        <f t="shared" si="16"/>
        <v>11.041013461194829</v>
      </c>
      <c r="D57" s="32">
        <f t="shared" si="16"/>
        <v>46.41670148609208</v>
      </c>
      <c r="E57" s="32">
        <f t="shared" si="16"/>
        <v>8.962875364822203</v>
      </c>
      <c r="F57" s="32">
        <f t="shared" si="16"/>
        <v>14.104755181964382</v>
      </c>
      <c r="G57" s="32">
        <f t="shared" si="16"/>
        <v>16.343139823694084</v>
      </c>
      <c r="H57" s="32"/>
    </row>
    <row r="58" spans="1:8" x14ac:dyDescent="0.25">
      <c r="A58" s="5" t="s">
        <v>16</v>
      </c>
      <c r="B58" s="32">
        <f t="shared" si="16"/>
        <v>1.0775862068965518</v>
      </c>
      <c r="C58" s="32">
        <f t="shared" si="16"/>
        <v>13.248669719827586</v>
      </c>
      <c r="D58" s="32">
        <f t="shared" si="16"/>
        <v>34.083401149425285</v>
      </c>
      <c r="E58" s="32">
        <f t="shared" si="16"/>
        <v>6.0571627693965526</v>
      </c>
      <c r="F58" s="32">
        <f t="shared" si="16"/>
        <v>30.202897467672411</v>
      </c>
      <c r="G58" s="32">
        <f t="shared" si="16"/>
        <v>15.33028268678161</v>
      </c>
      <c r="H58" s="32"/>
    </row>
    <row r="59" spans="1:8" x14ac:dyDescent="0.25">
      <c r="A59" s="5" t="s">
        <v>17</v>
      </c>
      <c r="B59" s="32">
        <f t="shared" si="16"/>
        <v>1.378091164724468</v>
      </c>
      <c r="C59" s="32">
        <f t="shared" si="16"/>
        <v>10.609659369285843</v>
      </c>
      <c r="D59" s="32">
        <f t="shared" si="16"/>
        <v>35.960987314551581</v>
      </c>
      <c r="E59" s="32">
        <f t="shared" si="16"/>
        <v>5.1202876996208673</v>
      </c>
      <c r="F59" s="32">
        <f t="shared" si="16"/>
        <v>12.468984825040554</v>
      </c>
      <c r="G59" s="32">
        <f t="shared" si="16"/>
        <v>34.461989626776699</v>
      </c>
      <c r="H59" s="32"/>
    </row>
    <row r="60" spans="1:8" x14ac:dyDescent="0.25">
      <c r="A60" s="5" t="s">
        <v>18</v>
      </c>
      <c r="B60" s="32">
        <f t="shared" si="16"/>
        <v>0.20125969142220693</v>
      </c>
      <c r="C60" s="32">
        <f t="shared" si="16"/>
        <v>5.1386773118853606</v>
      </c>
      <c r="D60" s="32">
        <f t="shared" si="16"/>
        <v>27.271852307307508</v>
      </c>
      <c r="E60" s="32">
        <f t="shared" si="16"/>
        <v>8.088758457429666</v>
      </c>
      <c r="F60" s="32">
        <f t="shared" si="16"/>
        <v>28.471355570334691</v>
      </c>
      <c r="G60" s="32">
        <f t="shared" si="16"/>
        <v>30.828096661620577</v>
      </c>
      <c r="H60" s="32"/>
    </row>
    <row r="61" spans="1:8" x14ac:dyDescent="0.25">
      <c r="A61" s="5" t="s">
        <v>19</v>
      </c>
      <c r="B61" s="32">
        <f t="shared" si="16"/>
        <v>1.8504225624041313</v>
      </c>
      <c r="C61" s="32">
        <f t="shared" si="16"/>
        <v>12.693226545636287</v>
      </c>
      <c r="D61" s="32">
        <f t="shared" si="16"/>
        <v>32.174546765263194</v>
      </c>
      <c r="E61" s="32">
        <f t="shared" si="16"/>
        <v>8.8174348279444139</v>
      </c>
      <c r="F61" s="32">
        <f t="shared" si="16"/>
        <v>20.830441717392759</v>
      </c>
      <c r="G61" s="32">
        <f t="shared" si="16"/>
        <v>23.633927581359185</v>
      </c>
      <c r="H61" s="32"/>
    </row>
  </sheetData>
  <mergeCells count="23">
    <mergeCell ref="B7:D7"/>
    <mergeCell ref="E7:G7"/>
    <mergeCell ref="H7:J7"/>
    <mergeCell ref="B8:B9"/>
    <mergeCell ref="C8:C9"/>
    <mergeCell ref="E8:E9"/>
    <mergeCell ref="F8:F9"/>
    <mergeCell ref="H8:H9"/>
    <mergeCell ref="I8:I9"/>
    <mergeCell ref="I22:I23"/>
    <mergeCell ref="K22:K23"/>
    <mergeCell ref="L22:L23"/>
    <mergeCell ref="A35:J35"/>
    <mergeCell ref="A21:A22"/>
    <mergeCell ref="B21:D21"/>
    <mergeCell ref="E21:G21"/>
    <mergeCell ref="H21:J21"/>
    <mergeCell ref="K21:M21"/>
    <mergeCell ref="B22:B23"/>
    <mergeCell ref="C22:C23"/>
    <mergeCell ref="E22:E23"/>
    <mergeCell ref="F22:F23"/>
    <mergeCell ref="H22:H23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871C7-53F7-46A4-A754-7E8AF7322E77}">
  <dimension ref="A1:V62"/>
  <sheetViews>
    <sheetView workbookViewId="0">
      <selection activeCell="A2" sqref="A2"/>
    </sheetView>
  </sheetViews>
  <sheetFormatPr baseColWidth="10" defaultColWidth="11.42578125" defaultRowHeight="15" x14ac:dyDescent="0.25"/>
  <cols>
    <col min="1" max="1" width="19" style="5" customWidth="1"/>
    <col min="2" max="2" width="12.85546875" style="5" customWidth="1"/>
    <col min="3" max="3" width="18.28515625" style="5" customWidth="1"/>
    <col min="4" max="4" width="13.28515625" style="5" customWidth="1"/>
    <col min="5" max="5" width="13.42578125" style="5" customWidth="1"/>
    <col min="6" max="6" width="14.85546875" style="5" customWidth="1"/>
    <col min="7" max="7" width="14.28515625" style="5" customWidth="1"/>
    <col min="8" max="9" width="8" style="5" customWidth="1"/>
    <col min="10" max="10" width="7.7109375" style="5" customWidth="1"/>
    <col min="11" max="11" width="10" style="5" customWidth="1"/>
    <col min="12" max="12" width="9.85546875" style="5" customWidth="1"/>
    <col min="13" max="13" width="7.7109375" style="5" customWidth="1"/>
    <col min="14" max="19" width="11.42578125" style="5"/>
    <col min="23" max="16384" width="11.42578125" style="5"/>
  </cols>
  <sheetData>
    <row r="1" spans="1:19" x14ac:dyDescent="0.25">
      <c r="A1" s="6" t="s">
        <v>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3" spans="1:19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9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9" x14ac:dyDescent="0.2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7" spans="1:19" ht="15" customHeight="1" thickBot="1" x14ac:dyDescent="0.3">
      <c r="B7" s="31" t="s">
        <v>4</v>
      </c>
      <c r="C7" s="31"/>
      <c r="D7" s="31"/>
      <c r="E7" s="31" t="s">
        <v>5</v>
      </c>
      <c r="F7" s="31"/>
      <c r="G7" s="31"/>
      <c r="H7" s="31" t="s">
        <v>6</v>
      </c>
      <c r="I7" s="31"/>
      <c r="J7" s="31"/>
      <c r="K7" s="31" t="s">
        <v>21</v>
      </c>
      <c r="L7" s="31"/>
      <c r="M7" s="31"/>
      <c r="N7" s="31" t="s">
        <v>22</v>
      </c>
      <c r="O7" s="31"/>
      <c r="P7" s="31"/>
      <c r="Q7" s="31" t="s">
        <v>23</v>
      </c>
      <c r="R7" s="31"/>
      <c r="S7" s="31"/>
    </row>
    <row r="8" spans="1:19" x14ac:dyDescent="0.25">
      <c r="B8" s="8"/>
      <c r="C8" s="8">
        <v>2020</v>
      </c>
      <c r="D8" s="9"/>
      <c r="E8" s="8"/>
      <c r="F8" s="8">
        <v>2020</v>
      </c>
      <c r="G8" s="9"/>
      <c r="H8" s="8"/>
      <c r="I8" s="8">
        <v>2020</v>
      </c>
      <c r="J8" s="9"/>
      <c r="K8" s="8"/>
      <c r="L8" s="8">
        <v>2020</v>
      </c>
      <c r="M8" s="9"/>
      <c r="N8" s="8"/>
      <c r="O8" s="8">
        <v>2020</v>
      </c>
      <c r="P8" s="9"/>
      <c r="Q8" s="8"/>
      <c r="R8" s="8">
        <v>2020</v>
      </c>
      <c r="S8" s="9"/>
    </row>
    <row r="9" spans="1:19" x14ac:dyDescent="0.25">
      <c r="B9" s="10"/>
      <c r="C9" s="10"/>
      <c r="D9" s="11"/>
      <c r="E9" s="10"/>
      <c r="F9" s="10"/>
      <c r="G9" s="11"/>
      <c r="H9" s="10"/>
      <c r="I9" s="10"/>
      <c r="J9" s="11"/>
      <c r="K9" s="10"/>
      <c r="L9" s="10"/>
      <c r="M9" s="11"/>
      <c r="N9" s="10"/>
      <c r="O9" s="10"/>
      <c r="P9" s="11"/>
      <c r="Q9" s="10"/>
      <c r="R9" s="10"/>
      <c r="S9" s="11"/>
    </row>
    <row r="10" spans="1:19" x14ac:dyDescent="0.25">
      <c r="A10" s="5" t="s">
        <v>9</v>
      </c>
      <c r="B10" s="12"/>
      <c r="C10" s="12">
        <f>[2]Hoja1!V17</f>
        <v>1.78246416</v>
      </c>
      <c r="D10" s="13"/>
      <c r="E10" s="12"/>
      <c r="F10" s="12">
        <f>[2]Hoja1!W17</f>
        <v>8.0320975400000005</v>
      </c>
      <c r="G10" s="13"/>
      <c r="H10" s="12"/>
      <c r="I10" s="12">
        <f>[2]Hoja1!X17</f>
        <v>20.502078100000002</v>
      </c>
      <c r="J10" s="13"/>
      <c r="K10" s="24"/>
      <c r="L10" s="24">
        <f>C24</f>
        <v>4.6603303</v>
      </c>
      <c r="M10" s="25"/>
      <c r="N10" s="24"/>
      <c r="O10" s="24">
        <f>F24</f>
        <v>8.60510324</v>
      </c>
      <c r="P10" s="25"/>
      <c r="Q10" s="24"/>
      <c r="R10" s="24">
        <f>I24</f>
        <v>15.06164892</v>
      </c>
      <c r="S10" s="25"/>
    </row>
    <row r="11" spans="1:19" x14ac:dyDescent="0.25">
      <c r="A11" s="5" t="s">
        <v>10</v>
      </c>
      <c r="B11" s="12"/>
      <c r="C11" s="12">
        <f>[2]Hoja1!V18</f>
        <v>6.21</v>
      </c>
      <c r="D11" s="13"/>
      <c r="E11" s="12"/>
      <c r="F11" s="12">
        <f>[2]Hoja1!W18</f>
        <v>6.8381999999999996</v>
      </c>
      <c r="G11" s="14"/>
      <c r="H11" s="12"/>
      <c r="I11" s="12">
        <f>[2]Hoja1!X18</f>
        <v>38.554299999999998</v>
      </c>
      <c r="J11" s="14"/>
      <c r="K11" s="24"/>
      <c r="L11" s="24">
        <f t="shared" ref="L11:L19" si="0">C25</f>
        <v>12.1248</v>
      </c>
      <c r="M11" s="26"/>
      <c r="N11" s="24"/>
      <c r="O11" s="24">
        <f t="shared" ref="O11:O20" si="1">F25</f>
        <v>18.931799999999999</v>
      </c>
      <c r="P11" s="26"/>
      <c r="Q11" s="24"/>
      <c r="R11" s="24">
        <f t="shared" ref="R11:R20" si="2">I25</f>
        <v>33.084600000000002</v>
      </c>
      <c r="S11" s="26"/>
    </row>
    <row r="12" spans="1:19" ht="19.5" customHeight="1" x14ac:dyDescent="0.25">
      <c r="A12" s="5" t="s">
        <v>11</v>
      </c>
      <c r="B12" s="12"/>
      <c r="C12" s="12">
        <f>[2]Hoja1!V19</f>
        <v>0</v>
      </c>
      <c r="D12" s="13"/>
      <c r="E12" s="12"/>
      <c r="F12" s="12">
        <f>[2]Hoja1!W19</f>
        <v>17.940815989999997</v>
      </c>
      <c r="G12" s="14"/>
      <c r="H12" s="12"/>
      <c r="I12" s="12">
        <f>[2]Hoja1!X19</f>
        <v>29.592834809999999</v>
      </c>
      <c r="J12" s="14"/>
      <c r="K12" s="24"/>
      <c r="L12" s="24">
        <f t="shared" si="0"/>
        <v>17.383139190000001</v>
      </c>
      <c r="M12" s="26"/>
      <c r="N12" s="24"/>
      <c r="O12" s="24">
        <f t="shared" si="1"/>
        <v>46.727486859999999</v>
      </c>
      <c r="P12" s="26"/>
      <c r="Q12" s="24"/>
      <c r="R12" s="24">
        <f t="shared" si="2"/>
        <v>25.193582120000002</v>
      </c>
      <c r="S12" s="26"/>
    </row>
    <row r="13" spans="1:19" x14ac:dyDescent="0.25">
      <c r="A13" s="5" t="s">
        <v>13</v>
      </c>
      <c r="B13" s="12"/>
      <c r="C13" s="12">
        <f>[2]Hoja1!V20</f>
        <v>2.7678240000000001</v>
      </c>
      <c r="D13" s="13"/>
      <c r="E13" s="12"/>
      <c r="F13" s="12">
        <f>[2]Hoja1!W20</f>
        <v>12.718859</v>
      </c>
      <c r="G13" s="14"/>
      <c r="H13" s="12"/>
      <c r="I13" s="12">
        <f>[2]Hoja1!X20</f>
        <v>21.311357999999998</v>
      </c>
      <c r="J13" s="14"/>
      <c r="K13" s="24"/>
      <c r="L13" s="24">
        <f t="shared" si="0"/>
        <v>10.50271</v>
      </c>
      <c r="M13" s="26"/>
      <c r="N13" s="24"/>
      <c r="O13" s="24">
        <f t="shared" si="1"/>
        <v>10.022182000000001</v>
      </c>
      <c r="P13" s="26"/>
      <c r="Q13" s="24"/>
      <c r="R13" s="24">
        <f t="shared" si="2"/>
        <v>12.489204000000001</v>
      </c>
      <c r="S13" s="26"/>
    </row>
    <row r="14" spans="1:19" x14ac:dyDescent="0.25">
      <c r="A14" s="5" t="s">
        <v>14</v>
      </c>
      <c r="B14" s="12"/>
      <c r="C14" s="12">
        <f>[2]Hoja1!V21</f>
        <v>0</v>
      </c>
      <c r="D14" s="13"/>
      <c r="E14" s="12"/>
      <c r="F14" s="12">
        <f>[2]Hoja1!W21</f>
        <v>9.4628530000000008</v>
      </c>
      <c r="G14" s="14"/>
      <c r="H14" s="12"/>
      <c r="I14" s="12">
        <f>[2]Hoja1!X21</f>
        <v>33.932257</v>
      </c>
      <c r="J14" s="14"/>
      <c r="K14" s="24"/>
      <c r="L14" s="24">
        <f t="shared" si="0"/>
        <v>7.4548649999999999</v>
      </c>
      <c r="M14" s="26"/>
      <c r="N14" s="24"/>
      <c r="O14" s="24">
        <f t="shared" si="1"/>
        <v>33.035253400000002</v>
      </c>
      <c r="P14" s="26"/>
      <c r="Q14" s="24"/>
      <c r="R14" s="24">
        <f t="shared" si="2"/>
        <v>32.660583000000003</v>
      </c>
      <c r="S14" s="26"/>
    </row>
    <row r="15" spans="1:19" x14ac:dyDescent="0.25">
      <c r="A15" s="5" t="s">
        <v>15</v>
      </c>
      <c r="B15" s="12"/>
      <c r="C15" s="12">
        <f>[2]Hoja1!V22</f>
        <v>2.1110000000000002</v>
      </c>
      <c r="D15" s="13"/>
      <c r="E15" s="12"/>
      <c r="F15" s="12">
        <f>[2]Hoja1!W22</f>
        <v>3.2145000000000001</v>
      </c>
      <c r="G15" s="14"/>
      <c r="H15" s="12"/>
      <c r="I15" s="12">
        <f>[2]Hoja1!X22</f>
        <v>28.71227305</v>
      </c>
      <c r="J15" s="14"/>
      <c r="K15" s="24"/>
      <c r="L15" s="24">
        <f t="shared" si="0"/>
        <v>5.7234065599999999</v>
      </c>
      <c r="M15" s="26"/>
      <c r="N15" s="24"/>
      <c r="O15" s="24">
        <f t="shared" si="1"/>
        <v>10.261557640000001</v>
      </c>
      <c r="P15" s="26"/>
      <c r="Q15" s="24"/>
      <c r="R15" s="24">
        <f t="shared" si="2"/>
        <v>10.48026275</v>
      </c>
      <c r="S15" s="26"/>
    </row>
    <row r="16" spans="1:19" x14ac:dyDescent="0.25">
      <c r="A16" s="5" t="s">
        <v>16</v>
      </c>
      <c r="B16" s="12"/>
      <c r="C16" s="12">
        <f>[2]Hoja1!V23</f>
        <v>0.6</v>
      </c>
      <c r="D16" s="13"/>
      <c r="E16" s="12"/>
      <c r="F16" s="12">
        <f>[2]Hoja1!W23</f>
        <v>6.8828879699999996</v>
      </c>
      <c r="G16" s="14"/>
      <c r="H16" s="12"/>
      <c r="I16" s="12">
        <f>[2]Hoja1!X23</f>
        <v>17.632999300000002</v>
      </c>
      <c r="J16" s="14"/>
      <c r="K16" s="24"/>
      <c r="L16" s="24">
        <f t="shared" si="0"/>
        <v>3.0380673700000003</v>
      </c>
      <c r="M16" s="26"/>
      <c r="N16" s="24"/>
      <c r="O16" s="24">
        <f t="shared" si="1"/>
        <v>17.416322280000003</v>
      </c>
      <c r="P16" s="26"/>
      <c r="Q16" s="24"/>
      <c r="R16" s="24">
        <f t="shared" si="2"/>
        <v>8.4187230799999995</v>
      </c>
      <c r="S16" s="26"/>
    </row>
    <row r="17" spans="1:19" x14ac:dyDescent="0.25">
      <c r="A17" s="5" t="s">
        <v>17</v>
      </c>
      <c r="B17" s="12"/>
      <c r="C17" s="12">
        <f>[2]Hoja1!V24</f>
        <v>2.1641187000000004</v>
      </c>
      <c r="D17" s="13"/>
      <c r="E17" s="12"/>
      <c r="F17" s="12">
        <f>[2]Hoja1!W24</f>
        <v>8.0926581300000002</v>
      </c>
      <c r="G17" s="14"/>
      <c r="H17" s="12"/>
      <c r="I17" s="12">
        <f>[2]Hoja1!X24</f>
        <v>39.203048860000003</v>
      </c>
      <c r="J17" s="14"/>
      <c r="K17" s="24"/>
      <c r="L17" s="24">
        <f t="shared" si="0"/>
        <v>5.85853658</v>
      </c>
      <c r="M17" s="26"/>
      <c r="N17" s="24"/>
      <c r="O17" s="24">
        <f t="shared" si="1"/>
        <v>13.821877839999999</v>
      </c>
      <c r="P17" s="26"/>
      <c r="Q17" s="24"/>
      <c r="R17" s="24">
        <f t="shared" si="2"/>
        <v>39.082899959999999</v>
      </c>
      <c r="S17" s="26"/>
    </row>
    <row r="18" spans="1:19" x14ac:dyDescent="0.25">
      <c r="A18" s="5" t="s">
        <v>18</v>
      </c>
      <c r="B18" s="12"/>
      <c r="C18" s="12">
        <f>[2]Hoja1!V25</f>
        <v>0.06</v>
      </c>
      <c r="D18" s="13"/>
      <c r="E18" s="12"/>
      <c r="F18" s="12">
        <f>[2]Hoja1!W25</f>
        <v>2.5652932400000004</v>
      </c>
      <c r="G18" s="14"/>
      <c r="H18" s="12"/>
      <c r="I18" s="12">
        <f>[2]Hoja1!X25</f>
        <v>17.351788980000002</v>
      </c>
      <c r="J18" s="14"/>
      <c r="K18" s="24"/>
      <c r="L18" s="24">
        <f t="shared" si="0"/>
        <v>5.4842262300000009</v>
      </c>
      <c r="M18" s="26"/>
      <c r="N18" s="24"/>
      <c r="O18" s="24">
        <f t="shared" si="1"/>
        <v>19.380068619999999</v>
      </c>
      <c r="P18" s="26"/>
      <c r="Q18" s="24"/>
      <c r="R18" s="24">
        <f t="shared" si="2"/>
        <v>18.71007625</v>
      </c>
      <c r="S18" s="26"/>
    </row>
    <row r="19" spans="1:19" x14ac:dyDescent="0.25">
      <c r="A19" s="15" t="s">
        <v>19</v>
      </c>
      <c r="B19" s="16"/>
      <c r="C19" s="16">
        <f>[2]Hoja1!V26</f>
        <v>15.695406859999999</v>
      </c>
      <c r="D19" s="17"/>
      <c r="E19" s="16"/>
      <c r="F19" s="16">
        <f>[2]Hoja1!W26</f>
        <v>75.748164869999997</v>
      </c>
      <c r="G19" s="17"/>
      <c r="H19" s="16"/>
      <c r="I19" s="16">
        <f>[2]Hoja1!X26</f>
        <v>246.79293809999999</v>
      </c>
      <c r="J19" s="17"/>
      <c r="K19" s="27"/>
      <c r="L19" s="24">
        <f t="shared" si="0"/>
        <v>72.23008123000001</v>
      </c>
      <c r="M19" s="28"/>
      <c r="N19" s="27"/>
      <c r="O19" s="24">
        <f t="shared" si="1"/>
        <v>178.20165188000001</v>
      </c>
      <c r="P19" s="28"/>
      <c r="Q19" s="27"/>
      <c r="R19" s="24">
        <f t="shared" si="2"/>
        <v>195.18158008</v>
      </c>
      <c r="S19" s="28"/>
    </row>
    <row r="20" spans="1:19" ht="17.25" customHeight="1" x14ac:dyDescent="0.25">
      <c r="A20" s="18" t="s">
        <v>20</v>
      </c>
      <c r="B20" s="19"/>
      <c r="C20" s="19">
        <f>C19*100/L33</f>
        <v>2.0023487151568227</v>
      </c>
      <c r="D20" s="19"/>
      <c r="E20" s="19"/>
      <c r="F20" s="19">
        <f>F19*100/L33</f>
        <v>9.6636068090388889</v>
      </c>
      <c r="G20" s="19"/>
      <c r="H20" s="19"/>
      <c r="I20" s="19">
        <f>I19*100/L33</f>
        <v>31.48472205417632</v>
      </c>
      <c r="J20" s="19"/>
      <c r="K20" s="29"/>
      <c r="L20" s="24">
        <f>C34</f>
        <v>9.2147856781689992</v>
      </c>
      <c r="M20" s="29"/>
      <c r="N20" s="29"/>
      <c r="O20" s="24">
        <f t="shared" si="1"/>
        <v>22.734157315163824</v>
      </c>
      <c r="P20" s="29"/>
      <c r="Q20" s="29"/>
      <c r="R20" s="24">
        <f t="shared" si="2"/>
        <v>24.900379428295146</v>
      </c>
      <c r="S20" s="29"/>
    </row>
    <row r="21" spans="1:19" ht="15.75" thickBot="1" x14ac:dyDescent="0.3">
      <c r="A21" s="57"/>
      <c r="B21" s="60" t="s">
        <v>21</v>
      </c>
      <c r="C21" s="60"/>
      <c r="D21" s="60"/>
      <c r="E21" s="60" t="s">
        <v>22</v>
      </c>
      <c r="F21" s="60"/>
      <c r="G21" s="60"/>
      <c r="H21" s="60" t="s">
        <v>23</v>
      </c>
      <c r="I21" s="60"/>
      <c r="J21" s="60"/>
      <c r="K21" s="60" t="s">
        <v>24</v>
      </c>
      <c r="L21" s="60"/>
      <c r="M21" s="60"/>
    </row>
    <row r="22" spans="1:19" ht="15" customHeight="1" x14ac:dyDescent="0.25">
      <c r="A22" s="57"/>
      <c r="B22" s="8">
        <v>2019</v>
      </c>
      <c r="C22" s="8">
        <v>2020</v>
      </c>
      <c r="D22" s="9" t="s">
        <v>7</v>
      </c>
      <c r="E22" s="8">
        <v>2019</v>
      </c>
      <c r="F22" s="8">
        <v>2020</v>
      </c>
      <c r="G22" s="9" t="s">
        <v>7</v>
      </c>
      <c r="H22" s="8">
        <v>2019</v>
      </c>
      <c r="I22" s="8">
        <v>2020</v>
      </c>
      <c r="J22" s="9" t="s">
        <v>7</v>
      </c>
      <c r="K22" s="8">
        <v>2019</v>
      </c>
      <c r="L22" s="8">
        <v>2020</v>
      </c>
      <c r="M22" s="9" t="s">
        <v>7</v>
      </c>
    </row>
    <row r="23" spans="1:19" ht="15.75" customHeight="1" x14ac:dyDescent="0.25">
      <c r="A23" s="20"/>
      <c r="B23" s="10"/>
      <c r="C23" s="10"/>
      <c r="D23" s="11" t="s">
        <v>8</v>
      </c>
      <c r="E23" s="10"/>
      <c r="F23" s="10"/>
      <c r="G23" s="11" t="s">
        <v>8</v>
      </c>
      <c r="H23" s="10"/>
      <c r="I23" s="10"/>
      <c r="J23" s="11" t="s">
        <v>8</v>
      </c>
      <c r="K23" s="10"/>
      <c r="L23" s="10"/>
      <c r="M23" s="11" t="s">
        <v>8</v>
      </c>
    </row>
    <row r="24" spans="1:19" x14ac:dyDescent="0.25">
      <c r="A24" s="21" t="s">
        <v>9</v>
      </c>
      <c r="B24" s="12">
        <v>4.0702067199999998</v>
      </c>
      <c r="C24" s="12">
        <f>[2]Hoja1!Y17</f>
        <v>4.6603303</v>
      </c>
      <c r="D24" s="13">
        <f t="shared" ref="D24:D34" si="3">(C24*100/B24)-100</f>
        <v>14.498614458579638</v>
      </c>
      <c r="E24" s="12">
        <v>8.1570315300000011</v>
      </c>
      <c r="F24" s="12">
        <f>[2]Hoja1!Z17</f>
        <v>8.60510324</v>
      </c>
      <c r="G24" s="13">
        <f t="shared" ref="G24:G34" si="4">(F24*100/E24)-100</f>
        <v>5.4930731645706743</v>
      </c>
      <c r="H24" s="12">
        <v>13.59108161</v>
      </c>
      <c r="I24" s="12">
        <f>[2]Hoja1!AA17</f>
        <v>15.06164892</v>
      </c>
      <c r="J24" s="13">
        <f t="shared" ref="J24:J34" si="5">(I24*100/H24)-100</f>
        <v>10.820090351881859</v>
      </c>
      <c r="K24" s="12">
        <v>55.722007579999996</v>
      </c>
      <c r="L24" s="12">
        <f>[2]Hoja1!AB17</f>
        <v>58.643722260000004</v>
      </c>
      <c r="M24" s="13">
        <f t="shared" ref="M24:M34" si="6">(L24*100/K24)-100</f>
        <v>5.2433765524425979</v>
      </c>
    </row>
    <row r="25" spans="1:19" x14ac:dyDescent="0.25">
      <c r="A25" s="21" t="s">
        <v>10</v>
      </c>
      <c r="B25" s="12">
        <v>9.5525000000000002</v>
      </c>
      <c r="C25" s="12">
        <f>[2]Hoja1!Y18</f>
        <v>12.1248</v>
      </c>
      <c r="D25" s="14">
        <f t="shared" si="3"/>
        <v>26.928029311698509</v>
      </c>
      <c r="E25" s="12">
        <v>19.897400000000001</v>
      </c>
      <c r="F25" s="12">
        <f>[2]Hoja1!Z18</f>
        <v>18.931799999999999</v>
      </c>
      <c r="G25" s="14">
        <f t="shared" si="4"/>
        <v>-4.8528953531617276</v>
      </c>
      <c r="H25" s="12">
        <v>32.759099999999997</v>
      </c>
      <c r="I25" s="12">
        <f>[2]Hoja1!AA18</f>
        <v>33.084600000000002</v>
      </c>
      <c r="J25" s="14">
        <f t="shared" si="5"/>
        <v>0.99361704076120816</v>
      </c>
      <c r="K25" s="12">
        <v>113.2621</v>
      </c>
      <c r="L25" s="12">
        <f>[2]Hoja1!AB18</f>
        <v>115.74369999999999</v>
      </c>
      <c r="M25" s="14">
        <f t="shared" si="6"/>
        <v>2.191024181963769</v>
      </c>
    </row>
    <row r="26" spans="1:19" x14ac:dyDescent="0.25">
      <c r="A26" s="21" t="s">
        <v>11</v>
      </c>
      <c r="B26" s="12">
        <v>15.959199060000001</v>
      </c>
      <c r="C26" s="12">
        <f>[2]Hoja1!Y19</f>
        <v>17.383139190000001</v>
      </c>
      <c r="D26" s="14">
        <f t="shared" si="3"/>
        <v>8.922378401613841</v>
      </c>
      <c r="E26" s="12">
        <v>42.604294320000001</v>
      </c>
      <c r="F26" s="12">
        <f>[2]Hoja1!Z19</f>
        <v>46.727486859999999</v>
      </c>
      <c r="G26" s="14">
        <f t="shared" si="4"/>
        <v>9.6778801428578589</v>
      </c>
      <c r="H26" s="12">
        <v>23.356140120000003</v>
      </c>
      <c r="I26" s="12">
        <f>[2]Hoja1!AA19</f>
        <v>25.193582120000002</v>
      </c>
      <c r="J26" s="14">
        <f t="shared" si="5"/>
        <v>7.8670618970408839</v>
      </c>
      <c r="K26" s="12">
        <v>134.82218895000003</v>
      </c>
      <c r="L26" s="12">
        <f>[2]Hoja1!AB19</f>
        <v>136.83785897000001</v>
      </c>
      <c r="M26" s="14">
        <f t="shared" si="6"/>
        <v>1.4950580729315419</v>
      </c>
    </row>
    <row r="27" spans="1:19" x14ac:dyDescent="0.25">
      <c r="A27" s="21" t="s">
        <v>13</v>
      </c>
      <c r="B27" s="12">
        <v>10.085063980000001</v>
      </c>
      <c r="C27" s="12">
        <f>[2]Hoja1!Y20</f>
        <v>10.50271</v>
      </c>
      <c r="D27" s="14">
        <f t="shared" si="3"/>
        <v>4.1412332220028105</v>
      </c>
      <c r="E27" s="12">
        <v>9.9705903100000004</v>
      </c>
      <c r="F27" s="12">
        <f>[2]Hoja1!Z20</f>
        <v>10.022182000000001</v>
      </c>
      <c r="G27" s="14">
        <f t="shared" si="4"/>
        <v>0.51743867109108521</v>
      </c>
      <c r="H27" s="12">
        <v>10.43593512</v>
      </c>
      <c r="I27" s="12">
        <f>[2]Hoja1!AA20</f>
        <v>12.489204000000001</v>
      </c>
      <c r="J27" s="14">
        <f t="shared" si="5"/>
        <v>19.674987017358916</v>
      </c>
      <c r="K27" s="12">
        <v>66.457773340000003</v>
      </c>
      <c r="L27" s="12">
        <f>[2]Hoja1!AB20</f>
        <v>69.812137000000007</v>
      </c>
      <c r="M27" s="14">
        <f t="shared" si="6"/>
        <v>5.0473608901083225</v>
      </c>
    </row>
    <row r="28" spans="1:19" x14ac:dyDescent="0.25">
      <c r="A28" s="21" t="s">
        <v>14</v>
      </c>
      <c r="B28" s="12">
        <v>7.4429819999999998</v>
      </c>
      <c r="C28" s="12">
        <f>[2]Hoja1!Y21</f>
        <v>7.4548649999999999</v>
      </c>
      <c r="D28" s="14">
        <f t="shared" si="3"/>
        <v>0.15965375168178753</v>
      </c>
      <c r="E28" s="12">
        <v>31.337181999999999</v>
      </c>
      <c r="F28" s="12">
        <f>[2]Hoja1!Z21</f>
        <v>33.035253400000002</v>
      </c>
      <c r="G28" s="14">
        <f t="shared" si="4"/>
        <v>5.418711229363268</v>
      </c>
      <c r="H28" s="12">
        <v>28.316918000000001</v>
      </c>
      <c r="I28" s="12">
        <f>[2]Hoja1!AA21</f>
        <v>32.660583000000003</v>
      </c>
      <c r="J28" s="14">
        <f t="shared" si="5"/>
        <v>15.339469500176534</v>
      </c>
      <c r="K28" s="12">
        <v>108.388251</v>
      </c>
      <c r="L28" s="12">
        <f>[2]Hoja1!AB21</f>
        <v>116.54581140000001</v>
      </c>
      <c r="M28" s="14">
        <f t="shared" si="6"/>
        <v>7.5262404594018335</v>
      </c>
    </row>
    <row r="29" spans="1:19" x14ac:dyDescent="0.25">
      <c r="A29" s="21" t="s">
        <v>15</v>
      </c>
      <c r="B29" s="12">
        <v>5.05136991</v>
      </c>
      <c r="C29" s="12">
        <f>[2]Hoja1!Y22</f>
        <v>5.7234065599999999</v>
      </c>
      <c r="D29" s="14">
        <f t="shared" si="3"/>
        <v>13.304047455910819</v>
      </c>
      <c r="E29" s="12">
        <v>9.6126043499999998</v>
      </c>
      <c r="F29" s="12">
        <f>[2]Hoja1!Z22</f>
        <v>10.261557640000001</v>
      </c>
      <c r="G29" s="14">
        <f t="shared" si="4"/>
        <v>6.7510662706095985</v>
      </c>
      <c r="H29" s="12">
        <v>10.367379</v>
      </c>
      <c r="I29" s="12">
        <f>[2]Hoja1!AA22</f>
        <v>10.48026275</v>
      </c>
      <c r="J29" s="14">
        <f t="shared" si="5"/>
        <v>1.0888359536195225</v>
      </c>
      <c r="K29" s="12">
        <v>57.700099999999999</v>
      </c>
      <c r="L29" s="12">
        <f>[2]Hoja1!AB22</f>
        <v>60.503</v>
      </c>
      <c r="M29" s="14">
        <f t="shared" si="6"/>
        <v>4.8577038861284478</v>
      </c>
    </row>
    <row r="30" spans="1:19" x14ac:dyDescent="0.25">
      <c r="A30" s="21" t="s">
        <v>16</v>
      </c>
      <c r="B30" s="12">
        <v>2.9035654900000001</v>
      </c>
      <c r="C30" s="12">
        <f>[2]Hoja1!Y23</f>
        <v>3.0380673700000003</v>
      </c>
      <c r="D30" s="14">
        <f t="shared" si="3"/>
        <v>4.6323005443903327</v>
      </c>
      <c r="E30" s="12">
        <v>18.610821980000001</v>
      </c>
      <c r="F30" s="12">
        <f>[2]Hoja1!Z23</f>
        <v>17.416322280000003</v>
      </c>
      <c r="G30" s="14">
        <f t="shared" si="4"/>
        <v>-6.4183070542701302</v>
      </c>
      <c r="H30" s="12">
        <v>7.5167882599999993</v>
      </c>
      <c r="I30" s="12">
        <f>[2]Hoja1!AA23</f>
        <v>8.4187230799999995</v>
      </c>
      <c r="J30" s="14">
        <f t="shared" si="5"/>
        <v>11.998938759517486</v>
      </c>
      <c r="K30" s="12">
        <v>53.677299999999995</v>
      </c>
      <c r="L30" s="12">
        <f>[2]Hoja1!AB23</f>
        <v>53.989000000000004</v>
      </c>
      <c r="M30" s="14">
        <f t="shared" si="6"/>
        <v>0.58069239697229591</v>
      </c>
    </row>
    <row r="31" spans="1:19" x14ac:dyDescent="0.25">
      <c r="A31" s="21" t="s">
        <v>17</v>
      </c>
      <c r="B31" s="12">
        <v>6.15382199</v>
      </c>
      <c r="C31" s="12">
        <f>[2]Hoja1!Y24</f>
        <v>5.85853658</v>
      </c>
      <c r="D31" s="14">
        <f t="shared" si="3"/>
        <v>-4.7984067540439241</v>
      </c>
      <c r="E31" s="12">
        <v>10.97501377</v>
      </c>
      <c r="F31" s="12">
        <f>[2]Hoja1!Z24</f>
        <v>13.821877839999999</v>
      </c>
      <c r="G31" s="14">
        <f t="shared" si="4"/>
        <v>25.939503399821234</v>
      </c>
      <c r="H31" s="12">
        <v>34.929673119999997</v>
      </c>
      <c r="I31" s="12">
        <f>[2]Hoja1!AA24</f>
        <v>39.082899959999999</v>
      </c>
      <c r="J31" s="14">
        <f t="shared" si="5"/>
        <v>11.890253956089708</v>
      </c>
      <c r="K31" s="12">
        <v>104.39851188</v>
      </c>
      <c r="L31" s="12">
        <f>[2]Hoja1!AB24</f>
        <v>108.22314007</v>
      </c>
      <c r="M31" s="14">
        <f t="shared" si="6"/>
        <v>3.6634891830605767</v>
      </c>
    </row>
    <row r="32" spans="1:19" x14ac:dyDescent="0.25">
      <c r="A32" s="21" t="s">
        <v>18</v>
      </c>
      <c r="B32" s="12">
        <v>4.6267178700000002</v>
      </c>
      <c r="C32" s="12">
        <f>[2]Hoja1!Y25</f>
        <v>5.4842262300000009</v>
      </c>
      <c r="D32" s="14">
        <f t="shared" si="3"/>
        <v>18.533837249082154</v>
      </c>
      <c r="E32" s="12">
        <v>14.23955501</v>
      </c>
      <c r="F32" s="12">
        <f>[2]Hoja1!Z25</f>
        <v>19.380068619999999</v>
      </c>
      <c r="G32" s="14">
        <f t="shared" si="4"/>
        <v>36.10024053694076</v>
      </c>
      <c r="H32" s="12">
        <v>17.297260899999998</v>
      </c>
      <c r="I32" s="12">
        <f>[2]Hoja1!AA25</f>
        <v>18.71007625</v>
      </c>
      <c r="J32" s="14">
        <f t="shared" si="5"/>
        <v>8.1678559291431014</v>
      </c>
      <c r="K32" s="12">
        <v>63.531783829999995</v>
      </c>
      <c r="L32" s="12">
        <f>[2]Hoja1!AB25</f>
        <v>63.551453320000007</v>
      </c>
      <c r="M32" s="14">
        <f t="shared" si="6"/>
        <v>3.0960078269870905E-2</v>
      </c>
    </row>
    <row r="33" spans="1:22" x14ac:dyDescent="0.25">
      <c r="A33" s="22" t="s">
        <v>19</v>
      </c>
      <c r="B33" s="16">
        <v>65.845427019999988</v>
      </c>
      <c r="C33" s="16">
        <f>[2]Hoja1!Y26</f>
        <v>72.23008123000001</v>
      </c>
      <c r="D33" s="17">
        <f t="shared" si="3"/>
        <v>9.696427677598237</v>
      </c>
      <c r="E33" s="16">
        <v>165.40449327000002</v>
      </c>
      <c r="F33" s="16">
        <f>[2]Hoja1!Z26</f>
        <v>178.20165188000001</v>
      </c>
      <c r="G33" s="17">
        <f t="shared" si="4"/>
        <v>7.7368869230840147</v>
      </c>
      <c r="H33" s="16">
        <v>178.57027613</v>
      </c>
      <c r="I33" s="16">
        <f>[2]Hoja1!AA26</f>
        <v>195.18158008</v>
      </c>
      <c r="J33" s="17">
        <f t="shared" si="5"/>
        <v>9.302390246575456</v>
      </c>
      <c r="K33" s="16">
        <v>757.96001658</v>
      </c>
      <c r="L33" s="16">
        <f>[2]Hoja1!AB26</f>
        <v>783.84982302000003</v>
      </c>
      <c r="M33" s="17">
        <f t="shared" si="6"/>
        <v>3.4157219211664653</v>
      </c>
    </row>
    <row r="34" spans="1:22" ht="18" customHeight="1" x14ac:dyDescent="0.25">
      <c r="A34" s="18" t="s">
        <v>20</v>
      </c>
      <c r="B34" s="19">
        <f>B33*100/K33</f>
        <v>8.6871900337305235</v>
      </c>
      <c r="C34" s="19">
        <f>C33*100/L33</f>
        <v>9.2147856781689992</v>
      </c>
      <c r="D34" s="19">
        <f t="shared" si="3"/>
        <v>6.073260080531611</v>
      </c>
      <c r="E34" s="19">
        <f>E33*100/K33</f>
        <v>21.822324351134444</v>
      </c>
      <c r="F34" s="19">
        <f>F33*100/L33</f>
        <v>22.734157315163824</v>
      </c>
      <c r="G34" s="19">
        <f t="shared" si="4"/>
        <v>4.1784410741836382</v>
      </c>
      <c r="H34" s="19">
        <f>H33*100/K33</f>
        <v>23.559326643076631</v>
      </c>
      <c r="I34" s="19">
        <f>I33*100/L33</f>
        <v>24.900379428295146</v>
      </c>
      <c r="J34" s="19">
        <f t="shared" si="5"/>
        <v>5.6922373272183933</v>
      </c>
      <c r="K34" s="19">
        <v>100</v>
      </c>
      <c r="L34" s="19">
        <v>100</v>
      </c>
      <c r="M34" s="19">
        <f t="shared" si="6"/>
        <v>0</v>
      </c>
    </row>
    <row r="35" spans="1:22" x14ac:dyDescent="0.25">
      <c r="A35" s="61" t="s">
        <v>25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7" spans="1:22" x14ac:dyDescent="0.25">
      <c r="C37" s="23" t="s">
        <v>12</v>
      </c>
    </row>
    <row r="39" spans="1:22" x14ac:dyDescent="0.25">
      <c r="B39" s="5" t="s">
        <v>4</v>
      </c>
      <c r="C39" s="5" t="s">
        <v>5</v>
      </c>
      <c r="D39" s="5" t="s">
        <v>6</v>
      </c>
      <c r="E39" s="5" t="s">
        <v>21</v>
      </c>
      <c r="F39" s="5" t="s">
        <v>22</v>
      </c>
      <c r="G39" s="5" t="s">
        <v>23</v>
      </c>
      <c r="H39" s="30" t="s">
        <v>26</v>
      </c>
      <c r="J39"/>
      <c r="K39"/>
      <c r="L39"/>
      <c r="T39" s="5"/>
      <c r="U39" s="5"/>
      <c r="V39" s="5"/>
    </row>
    <row r="40" spans="1:22" x14ac:dyDescent="0.25">
      <c r="A40" s="5" t="s">
        <v>9</v>
      </c>
      <c r="B40" s="32">
        <v>1.78246416</v>
      </c>
      <c r="C40" s="32">
        <v>8.0320975400000005</v>
      </c>
      <c r="D40" s="32">
        <v>20.502078100000002</v>
      </c>
      <c r="E40" s="32">
        <v>4.6603303</v>
      </c>
      <c r="F40" s="32">
        <v>8.60510324</v>
      </c>
      <c r="G40" s="32">
        <v>15.06164892</v>
      </c>
      <c r="H40" s="33">
        <f>SUM(B40:G40)</f>
        <v>58.643722260000004</v>
      </c>
      <c r="I40"/>
      <c r="J40"/>
      <c r="K40"/>
      <c r="T40" s="5"/>
      <c r="U40" s="5"/>
      <c r="V40" s="5"/>
    </row>
    <row r="41" spans="1:22" x14ac:dyDescent="0.25">
      <c r="A41" s="5" t="s">
        <v>10</v>
      </c>
      <c r="B41" s="32">
        <v>6.21</v>
      </c>
      <c r="C41" s="32">
        <v>6.8381999999999996</v>
      </c>
      <c r="D41" s="32">
        <v>38.554299999999998</v>
      </c>
      <c r="E41" s="32">
        <v>12.1248</v>
      </c>
      <c r="F41" s="32">
        <v>18.931799999999999</v>
      </c>
      <c r="G41" s="32">
        <v>33.084600000000002</v>
      </c>
      <c r="H41" s="33">
        <f t="shared" ref="H41:H49" si="7">SUM(B41:G41)</f>
        <v>115.74369999999999</v>
      </c>
      <c r="I41"/>
      <c r="J41"/>
      <c r="K41"/>
      <c r="T41" s="5"/>
      <c r="U41" s="5"/>
      <c r="V41" s="5"/>
    </row>
    <row r="42" spans="1:22" x14ac:dyDescent="0.25">
      <c r="A42" s="5" t="s">
        <v>11</v>
      </c>
      <c r="B42" s="32">
        <v>0</v>
      </c>
      <c r="C42" s="32">
        <v>17.940815989999997</v>
      </c>
      <c r="D42" s="32">
        <v>29.592834809999999</v>
      </c>
      <c r="E42" s="32">
        <v>17.383139190000001</v>
      </c>
      <c r="F42" s="32">
        <v>46.727486859999999</v>
      </c>
      <c r="G42" s="32">
        <v>25.193582120000002</v>
      </c>
      <c r="H42" s="33">
        <f t="shared" si="7"/>
        <v>136.83785897000001</v>
      </c>
      <c r="I42"/>
      <c r="J42"/>
      <c r="K42"/>
      <c r="T42" s="5"/>
      <c r="U42" s="5"/>
      <c r="V42" s="5"/>
    </row>
    <row r="43" spans="1:22" x14ac:dyDescent="0.25">
      <c r="A43" s="5" t="s">
        <v>13</v>
      </c>
      <c r="B43" s="32">
        <v>2.7678240000000001</v>
      </c>
      <c r="C43" s="32">
        <v>12.718859</v>
      </c>
      <c r="D43" s="32">
        <v>21.311357999999998</v>
      </c>
      <c r="E43" s="32">
        <v>10.50271</v>
      </c>
      <c r="F43" s="32">
        <v>10.022182000000001</v>
      </c>
      <c r="G43" s="32">
        <v>12.489204000000001</v>
      </c>
      <c r="H43" s="33">
        <f t="shared" si="7"/>
        <v>69.812137000000007</v>
      </c>
      <c r="I43"/>
      <c r="J43"/>
      <c r="K43"/>
      <c r="T43" s="5"/>
      <c r="U43" s="5"/>
      <c r="V43" s="5"/>
    </row>
    <row r="44" spans="1:22" x14ac:dyDescent="0.25">
      <c r="A44" s="5" t="s">
        <v>14</v>
      </c>
      <c r="B44" s="32">
        <v>0</v>
      </c>
      <c r="C44" s="32">
        <v>9.4628530000000008</v>
      </c>
      <c r="D44" s="32">
        <v>33.932257</v>
      </c>
      <c r="E44" s="32">
        <v>7.4548649999999999</v>
      </c>
      <c r="F44" s="32">
        <v>33.035253400000002</v>
      </c>
      <c r="G44" s="32">
        <v>32.660583000000003</v>
      </c>
      <c r="H44" s="33">
        <f t="shared" si="7"/>
        <v>116.54581140000001</v>
      </c>
      <c r="I44"/>
      <c r="J44"/>
      <c r="K44"/>
      <c r="T44" s="5"/>
      <c r="U44" s="5"/>
      <c r="V44" s="5"/>
    </row>
    <row r="45" spans="1:22" x14ac:dyDescent="0.25">
      <c r="A45" s="5" t="s">
        <v>15</v>
      </c>
      <c r="B45" s="32">
        <v>2.1110000000000002</v>
      </c>
      <c r="C45" s="32">
        <v>3.2145000000000001</v>
      </c>
      <c r="D45" s="32">
        <v>28.71227305</v>
      </c>
      <c r="E45" s="32">
        <v>5.7234065599999999</v>
      </c>
      <c r="F45" s="32">
        <v>10.261557640000001</v>
      </c>
      <c r="G45" s="32">
        <v>10.48026275</v>
      </c>
      <c r="H45" s="33">
        <f t="shared" si="7"/>
        <v>60.503</v>
      </c>
      <c r="I45"/>
      <c r="J45"/>
      <c r="K45"/>
      <c r="T45" s="5"/>
      <c r="U45" s="5"/>
      <c r="V45" s="5"/>
    </row>
    <row r="46" spans="1:22" x14ac:dyDescent="0.25">
      <c r="A46" s="5" t="s">
        <v>16</v>
      </c>
      <c r="B46" s="32">
        <v>0.6</v>
      </c>
      <c r="C46" s="32">
        <v>6.8828879699999996</v>
      </c>
      <c r="D46" s="32">
        <v>17.632999300000002</v>
      </c>
      <c r="E46" s="32">
        <v>3.0380673700000003</v>
      </c>
      <c r="F46" s="32">
        <v>17.416322280000003</v>
      </c>
      <c r="G46" s="32">
        <v>8.4187230799999995</v>
      </c>
      <c r="H46" s="33">
        <f t="shared" si="7"/>
        <v>53.989000000000004</v>
      </c>
      <c r="I46"/>
      <c r="J46"/>
      <c r="K46"/>
      <c r="T46" s="5"/>
      <c r="U46" s="5"/>
      <c r="V46" s="5"/>
    </row>
    <row r="47" spans="1:22" x14ac:dyDescent="0.25">
      <c r="A47" s="5" t="s">
        <v>17</v>
      </c>
      <c r="B47" s="32">
        <v>2.1641187000000004</v>
      </c>
      <c r="C47" s="32">
        <v>8.0926581300000002</v>
      </c>
      <c r="D47" s="32">
        <v>39.203048860000003</v>
      </c>
      <c r="E47" s="32">
        <v>5.85853658</v>
      </c>
      <c r="F47" s="32">
        <v>13.821877839999999</v>
      </c>
      <c r="G47" s="32">
        <v>39.082899959999999</v>
      </c>
      <c r="H47" s="33">
        <f t="shared" si="7"/>
        <v>108.22314007</v>
      </c>
      <c r="I47"/>
      <c r="J47"/>
      <c r="K47"/>
      <c r="T47" s="5"/>
      <c r="U47" s="5"/>
      <c r="V47" s="5"/>
    </row>
    <row r="48" spans="1:22" x14ac:dyDescent="0.25">
      <c r="A48" s="5" t="s">
        <v>18</v>
      </c>
      <c r="B48" s="32">
        <v>0.06</v>
      </c>
      <c r="C48" s="32">
        <v>2.5652932400000004</v>
      </c>
      <c r="D48" s="32">
        <v>17.351788980000002</v>
      </c>
      <c r="E48" s="32">
        <v>5.4842262300000009</v>
      </c>
      <c r="F48" s="32">
        <v>19.380068619999999</v>
      </c>
      <c r="G48" s="32">
        <v>18.71007625</v>
      </c>
      <c r="H48" s="33">
        <f t="shared" si="7"/>
        <v>63.551453320000007</v>
      </c>
      <c r="I48"/>
      <c r="J48"/>
      <c r="K48"/>
      <c r="T48" s="5"/>
      <c r="U48" s="5"/>
      <c r="V48" s="5"/>
    </row>
    <row r="49" spans="1:22" x14ac:dyDescent="0.25">
      <c r="A49" s="5" t="s">
        <v>19</v>
      </c>
      <c r="B49" s="32">
        <v>15.695406859999999</v>
      </c>
      <c r="C49" s="32">
        <v>75.748164869999997</v>
      </c>
      <c r="D49" s="32">
        <v>246.79293809999999</v>
      </c>
      <c r="E49" s="32">
        <v>72.23008123000001</v>
      </c>
      <c r="F49" s="32">
        <v>178.20165188000001</v>
      </c>
      <c r="G49" s="32">
        <v>195.18158008</v>
      </c>
      <c r="H49" s="33">
        <f t="shared" si="7"/>
        <v>783.84982302000003</v>
      </c>
      <c r="I49"/>
      <c r="J49"/>
      <c r="K49"/>
      <c r="T49" s="5"/>
      <c r="U49" s="5"/>
      <c r="V49" s="5"/>
    </row>
    <row r="50" spans="1:22" x14ac:dyDescent="0.25">
      <c r="R50"/>
      <c r="S50"/>
      <c r="U50" s="5"/>
      <c r="V50" s="5"/>
    </row>
    <row r="52" spans="1:22" x14ac:dyDescent="0.25">
      <c r="B52" s="5" t="s">
        <v>4</v>
      </c>
      <c r="C52" s="5" t="s">
        <v>5</v>
      </c>
      <c r="D52" s="5" t="s">
        <v>6</v>
      </c>
      <c r="E52" s="5" t="s">
        <v>21</v>
      </c>
      <c r="F52" s="5" t="s">
        <v>22</v>
      </c>
      <c r="G52" s="5" t="s">
        <v>23</v>
      </c>
    </row>
    <row r="53" spans="1:22" x14ac:dyDescent="0.25">
      <c r="A53" s="5" t="s">
        <v>9</v>
      </c>
      <c r="B53" s="32">
        <f>B40*100/$H40</f>
        <v>3.0394799158507575</v>
      </c>
      <c r="C53" s="32">
        <f t="shared" ref="C53:G53" si="8">C40*100/$H40</f>
        <v>13.696431997255013</v>
      </c>
      <c r="D53" s="32">
        <f t="shared" si="8"/>
        <v>34.960396969863147</v>
      </c>
      <c r="E53" s="32">
        <f t="shared" si="8"/>
        <v>7.9468528265279312</v>
      </c>
      <c r="F53" s="32">
        <f t="shared" si="8"/>
        <v>14.673528398911694</v>
      </c>
      <c r="G53" s="32">
        <f t="shared" si="8"/>
        <v>25.683309891591453</v>
      </c>
      <c r="H53" s="32"/>
      <c r="I53" s="32" t="s">
        <v>12</v>
      </c>
    </row>
    <row r="54" spans="1:22" x14ac:dyDescent="0.25">
      <c r="A54" s="5" t="s">
        <v>10</v>
      </c>
      <c r="B54" s="32">
        <f>B41*100/$H41</f>
        <v>5.3653028199374999</v>
      </c>
      <c r="C54" s="32">
        <f t="shared" ref="C54:G54" si="9">C41*100/$H41</f>
        <v>5.9080537428819015</v>
      </c>
      <c r="D54" s="32">
        <f t="shared" si="9"/>
        <v>33.310063528295707</v>
      </c>
      <c r="E54" s="32">
        <f t="shared" si="9"/>
        <v>10.475559360898261</v>
      </c>
      <c r="F54" s="32">
        <f t="shared" si="9"/>
        <v>16.356656992994004</v>
      </c>
      <c r="G54" s="32">
        <f t="shared" si="9"/>
        <v>28.584363554992628</v>
      </c>
      <c r="H54" s="32"/>
    </row>
    <row r="55" spans="1:22" x14ac:dyDescent="0.25">
      <c r="A55" s="5" t="s">
        <v>11</v>
      </c>
      <c r="B55" s="32">
        <f t="shared" ref="B55:G55" si="10">B42*100/$H42</f>
        <v>0</v>
      </c>
      <c r="C55" s="32">
        <f t="shared" si="10"/>
        <v>13.111003142729158</v>
      </c>
      <c r="D55" s="32">
        <f t="shared" si="10"/>
        <v>21.626204204559979</v>
      </c>
      <c r="E55" s="32">
        <f t="shared" si="10"/>
        <v>12.703457450186383</v>
      </c>
      <c r="F55" s="32">
        <f t="shared" si="10"/>
        <v>34.148069263670969</v>
      </c>
      <c r="G55" s="32">
        <f t="shared" si="10"/>
        <v>18.4112659388535</v>
      </c>
      <c r="H55" s="32"/>
    </row>
    <row r="56" spans="1:22" x14ac:dyDescent="0.25">
      <c r="A56" s="5" t="s">
        <v>13</v>
      </c>
      <c r="B56" s="32">
        <f t="shared" ref="B56:G56" si="11">B43*100/$H43</f>
        <v>3.9646745092475819</v>
      </c>
      <c r="C56" s="32">
        <f t="shared" si="11"/>
        <v>18.218693119220802</v>
      </c>
      <c r="D56" s="32">
        <f t="shared" si="11"/>
        <v>30.526723454977461</v>
      </c>
      <c r="E56" s="32">
        <f t="shared" si="11"/>
        <v>15.044246532662363</v>
      </c>
      <c r="F56" s="32">
        <f t="shared" si="11"/>
        <v>14.355930688670938</v>
      </c>
      <c r="G56" s="32">
        <f t="shared" si="11"/>
        <v>17.889731695220846</v>
      </c>
      <c r="H56" s="32"/>
    </row>
    <row r="57" spans="1:22" x14ac:dyDescent="0.25">
      <c r="A57" s="5" t="s">
        <v>14</v>
      </c>
      <c r="B57" s="32">
        <f t="shared" ref="B57:G57" si="12">B44*100/$H44</f>
        <v>0</v>
      </c>
      <c r="C57" s="32">
        <f t="shared" si="12"/>
        <v>8.119427790950196</v>
      </c>
      <c r="D57" s="32">
        <f t="shared" si="12"/>
        <v>29.11495195956909</v>
      </c>
      <c r="E57" s="32">
        <f t="shared" si="12"/>
        <v>6.3965104455053794</v>
      </c>
      <c r="F57" s="32">
        <f t="shared" si="12"/>
        <v>28.345294441014978</v>
      </c>
      <c r="G57" s="32">
        <f t="shared" si="12"/>
        <v>28.023815362960356</v>
      </c>
      <c r="H57" s="32"/>
    </row>
    <row r="58" spans="1:22" x14ac:dyDescent="0.25">
      <c r="A58" s="5" t="s">
        <v>15</v>
      </c>
      <c r="B58" s="32">
        <f t="shared" ref="B58:G58" si="13">B45*100/$H45</f>
        <v>3.4890831859577216</v>
      </c>
      <c r="C58" s="32">
        <f t="shared" si="13"/>
        <v>5.3129596879493572</v>
      </c>
      <c r="D58" s="32">
        <f t="shared" si="13"/>
        <v>47.455949374411183</v>
      </c>
      <c r="E58" s="32">
        <f t="shared" si="13"/>
        <v>9.4597070558484706</v>
      </c>
      <c r="F58" s="32">
        <f t="shared" si="13"/>
        <v>16.960411285390808</v>
      </c>
      <c r="G58" s="32">
        <f t="shared" si="13"/>
        <v>17.321889410442456</v>
      </c>
      <c r="H58" s="32"/>
    </row>
    <row r="59" spans="1:22" x14ac:dyDescent="0.25">
      <c r="A59" s="5" t="s">
        <v>16</v>
      </c>
      <c r="B59" s="32">
        <f t="shared" ref="B59:G59" si="14">B46*100/$H46</f>
        <v>1.1113374946748411</v>
      </c>
      <c r="C59" s="32">
        <f t="shared" si="14"/>
        <v>12.74868578784567</v>
      </c>
      <c r="D59" s="32">
        <f t="shared" si="14"/>
        <v>32.660355442775383</v>
      </c>
      <c r="E59" s="32">
        <f t="shared" si="14"/>
        <v>5.6271969660486389</v>
      </c>
      <c r="F59" s="32">
        <f t="shared" si="14"/>
        <v>32.259019948508033</v>
      </c>
      <c r="G59" s="32">
        <f t="shared" si="14"/>
        <v>15.593404360147435</v>
      </c>
      <c r="H59" s="32"/>
    </row>
    <row r="60" spans="1:22" x14ac:dyDescent="0.25">
      <c r="A60" s="5" t="s">
        <v>17</v>
      </c>
      <c r="B60" s="32">
        <f t="shared" ref="B60:G60" si="15">B47*100/$H47</f>
        <v>1.9996820445241406</v>
      </c>
      <c r="C60" s="32">
        <f t="shared" si="15"/>
        <v>7.4777521006741932</v>
      </c>
      <c r="D60" s="32">
        <f t="shared" si="15"/>
        <v>36.224275912381593</v>
      </c>
      <c r="E60" s="32">
        <f t="shared" si="15"/>
        <v>5.4133862464262537</v>
      </c>
      <c r="F60" s="32">
        <f t="shared" si="15"/>
        <v>12.771647386187322</v>
      </c>
      <c r="G60" s="32">
        <f t="shared" si="15"/>
        <v>36.113256309806495</v>
      </c>
      <c r="H60" s="32"/>
    </row>
    <row r="61" spans="1:22" x14ac:dyDescent="0.25">
      <c r="A61" s="5" t="s">
        <v>18</v>
      </c>
      <c r="B61" s="32">
        <f t="shared" ref="B61:G61" si="16">B48*100/$H48</f>
        <v>9.4411688270734886E-2</v>
      </c>
      <c r="C61" s="32">
        <f t="shared" si="16"/>
        <v>4.0365610949650588</v>
      </c>
      <c r="D61" s="32">
        <f t="shared" si="16"/>
        <v>27.303528201988883</v>
      </c>
      <c r="E61" s="32">
        <f t="shared" si="16"/>
        <v>8.6295842872157937</v>
      </c>
      <c r="F61" s="32">
        <f t="shared" si="16"/>
        <v>30.495083286948184</v>
      </c>
      <c r="G61" s="32">
        <f t="shared" si="16"/>
        <v>29.440831440611337</v>
      </c>
      <c r="H61" s="32"/>
    </row>
    <row r="62" spans="1:22" x14ac:dyDescent="0.25">
      <c r="A62" s="5" t="s">
        <v>19</v>
      </c>
      <c r="B62" s="32">
        <f t="shared" ref="B62:G62" si="17">B49*100/$H49</f>
        <v>2.0023487151568227</v>
      </c>
      <c r="C62" s="32">
        <f t="shared" si="17"/>
        <v>9.6636068090388889</v>
      </c>
      <c r="D62" s="32">
        <f t="shared" si="17"/>
        <v>31.48472205417632</v>
      </c>
      <c r="E62" s="32">
        <f t="shared" si="17"/>
        <v>9.2147856781689992</v>
      </c>
      <c r="F62" s="32">
        <f t="shared" si="17"/>
        <v>22.734157315163824</v>
      </c>
      <c r="G62" s="32">
        <f t="shared" si="17"/>
        <v>24.900379428295146</v>
      </c>
      <c r="H62" s="32"/>
    </row>
  </sheetData>
  <mergeCells count="6">
    <mergeCell ref="K21:M21"/>
    <mergeCell ref="A35:M35"/>
    <mergeCell ref="A21:A22"/>
    <mergeCell ref="B21:D21"/>
    <mergeCell ref="E21:G21"/>
    <mergeCell ref="H21:J21"/>
  </mergeCells>
  <pageMargins left="0.7" right="0.7" top="0.75" bottom="0.75" header="0.3" footer="0.3"/>
  <pageSetup paperSize="9" orientation="portrait" horizontalDpi="300" verticalDpi="300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 1.8.2-5</vt:lpstr>
      <vt:lpstr>Hoja2</vt:lpstr>
      <vt:lpstr>Hoja1</vt:lpstr>
    </vt:vector>
  </TitlesOfParts>
  <Company>CES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Consejo Económico y Social</dc:creator>
  <cp:lastModifiedBy>Mª Jesús Fraile Gil</cp:lastModifiedBy>
  <dcterms:created xsi:type="dcterms:W3CDTF">2016-04-14T09:19:53Z</dcterms:created>
  <dcterms:modified xsi:type="dcterms:W3CDTF">2022-06-22T12:12:42Z</dcterms:modified>
</cp:coreProperties>
</file>