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22\2_CUADROS Y GRÁFICOS\Cuadros\1.8\1.8.2\1.8.2.1 Diputaciones Provinciales\"/>
    </mc:Choice>
  </mc:AlternateContent>
  <xr:revisionPtr revIDLastSave="0" documentId="13_ncr:1_{55AC7DEA-8DB7-4A15-A5EE-599C68E69B81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1.8.2-3 " sheetId="15" r:id="rId1"/>
  </sheets>
  <definedNames>
    <definedName name="_xlnm.Print_Area" localSheetId="0">'1.8.2-3 '!$A$1:$F$22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0" i="15" l="1"/>
  <c r="F11" i="15"/>
  <c r="F12" i="15"/>
  <c r="F13" i="15"/>
  <c r="F14" i="15"/>
  <c r="F15" i="15"/>
  <c r="F16" i="15"/>
  <c r="F17" i="15"/>
  <c r="F18" i="15"/>
  <c r="F19" i="15"/>
  <c r="F20" i="15"/>
  <c r="F21" i="15"/>
  <c r="F22" i="15"/>
  <c r="F9" i="15"/>
  <c r="D21" i="15"/>
  <c r="D17" i="15"/>
  <c r="D14" i="15"/>
  <c r="D18" i="15" s="1"/>
  <c r="D22" i="15" l="1"/>
</calcChain>
</file>

<file path=xl/sharedStrings.xml><?xml version="1.0" encoding="utf-8"?>
<sst xmlns="http://schemas.openxmlformats.org/spreadsheetml/2006/main" count="23" uniqueCount="22">
  <si>
    <t>%</t>
  </si>
  <si>
    <t xml:space="preserve">I. Impuestos Directos  </t>
  </si>
  <si>
    <t xml:space="preserve">II. Impuestos Indirectos  </t>
  </si>
  <si>
    <t xml:space="preserve">III. Tasas y Otros Ingresos  </t>
  </si>
  <si>
    <t xml:space="preserve">IV. Transferencias Corrientes  </t>
  </si>
  <si>
    <t xml:space="preserve">V. Ingresos Patrimoniales  </t>
  </si>
  <si>
    <t xml:space="preserve">Total Ingresos corrientes  </t>
  </si>
  <si>
    <t>VI. Enajenación de Inversiones Reales</t>
  </si>
  <si>
    <t xml:space="preserve">VII. Transferencias de capital  </t>
  </si>
  <si>
    <t xml:space="preserve">Total Operaciones de Capital  </t>
  </si>
  <si>
    <t xml:space="preserve">Total Ingresos no Financieros  </t>
  </si>
  <si>
    <t xml:space="preserve">VIII. Activos Financieros  </t>
  </si>
  <si>
    <t xml:space="preserve">IX. Pasivos Financieros  </t>
  </si>
  <si>
    <t>Total Ingresos Financieros</t>
  </si>
  <si>
    <t xml:space="preserve">Total Diputaciones  </t>
  </si>
  <si>
    <t>% var.</t>
  </si>
  <si>
    <t>Cuadro 1.8.2-3</t>
  </si>
  <si>
    <t xml:space="preserve"> Ingresos (millones de euros)</t>
  </si>
  <si>
    <t>Fuente:  Ministerio de Hacienda y Función Pública.</t>
  </si>
  <si>
    <t>21-22</t>
  </si>
  <si>
    <t>CES. Informe de Situación Económica y Social de Castilla y León en 2022</t>
  </si>
  <si>
    <t>Presupuestos Consolidados de las Diputaciones Provinciales de Castilla y León, 2021-2022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</si>
</sst>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#,##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Myriad Pro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6" fillId="0" borderId="0"/>
  </cellStyleXfs>
  <cellXfs count="23">
    <xf numFmtId="0" fontId="0" fillId="0" borderId="0" xfId="0"/>
    <xf numFmtId="0" fontId="3" fillId="0" borderId="0" xfId="0" applyFont="1"/>
    <xf numFmtId="0" fontId="2" fillId="2" borderId="0" xfId="1" applyAlignment="1">
      <alignment vertical="center"/>
    </xf>
    <xf numFmtId="0" fontId="1" fillId="0" borderId="0" xfId="0" applyFont="1" applyAlignment="1">
      <alignment vertical="center"/>
    </xf>
    <xf numFmtId="0" fontId="5" fillId="3" borderId="0" xfId="2" applyFont="1" applyAlignment="1">
      <alignment vertical="center"/>
    </xf>
    <xf numFmtId="4" fontId="1" fillId="0" borderId="0" xfId="0" applyNumberFormat="1" applyFont="1" applyAlignment="1">
      <alignment horizontal="right" vertical="center" indent="1"/>
    </xf>
    <xf numFmtId="164" fontId="1" fillId="0" borderId="0" xfId="0" applyNumberFormat="1" applyFont="1" applyAlignment="1">
      <alignment horizontal="right" vertical="center" indent="1"/>
    </xf>
    <xf numFmtId="0" fontId="1" fillId="4" borderId="0" xfId="3" applyAlignment="1">
      <alignment vertical="center"/>
    </xf>
    <xf numFmtId="4" fontId="1" fillId="4" borderId="0" xfId="3" applyNumberFormat="1" applyAlignment="1">
      <alignment horizontal="right" vertical="center" indent="1"/>
    </xf>
    <xf numFmtId="164" fontId="1" fillId="4" borderId="0" xfId="3" applyNumberFormat="1" applyAlignment="1">
      <alignment horizontal="right" vertical="center" indent="1"/>
    </xf>
    <xf numFmtId="0" fontId="4" fillId="2" borderId="0" xfId="1" applyFont="1" applyAlignment="1">
      <alignment vertical="center"/>
    </xf>
    <xf numFmtId="49" fontId="4" fillId="2" borderId="0" xfId="1" applyNumberFormat="1" applyFont="1" applyAlignment="1">
      <alignment horizontal="center" vertical="center"/>
    </xf>
    <xf numFmtId="4" fontId="5" fillId="3" borderId="0" xfId="2" applyNumberFormat="1" applyFont="1" applyAlignment="1">
      <alignment horizontal="right" vertical="center" indent="1"/>
    </xf>
    <xf numFmtId="164" fontId="5" fillId="3" borderId="0" xfId="2" applyNumberFormat="1" applyFont="1" applyAlignment="1">
      <alignment horizontal="right" vertical="center" indent="1"/>
    </xf>
    <xf numFmtId="0" fontId="1" fillId="5" borderId="0" xfId="0" applyFont="1" applyFill="1" applyAlignment="1">
      <alignment vertical="center"/>
    </xf>
    <xf numFmtId="4" fontId="1" fillId="5" borderId="0" xfId="0" applyNumberFormat="1" applyFont="1" applyFill="1" applyAlignment="1">
      <alignment horizontal="right" vertical="center" indent="1"/>
    </xf>
    <xf numFmtId="164" fontId="1" fillId="5" borderId="0" xfId="0" applyNumberFormat="1" applyFont="1" applyFill="1" applyAlignment="1">
      <alignment horizontal="right" vertical="center" indent="1"/>
    </xf>
    <xf numFmtId="4" fontId="0" fillId="0" borderId="0" xfId="0" applyNumberFormat="1"/>
    <xf numFmtId="164" fontId="1" fillId="6" borderId="0" xfId="0" applyNumberFormat="1" applyFont="1" applyFill="1" applyAlignment="1">
      <alignment horizontal="right" vertical="center" indent="1"/>
    </xf>
    <xf numFmtId="164" fontId="1" fillId="7" borderId="0" xfId="0" applyNumberFormat="1" applyFont="1" applyFill="1" applyAlignment="1">
      <alignment horizontal="right" vertical="center" indent="1"/>
    </xf>
    <xf numFmtId="0" fontId="4" fillId="2" borderId="0" xfId="1" applyFont="1" applyAlignment="1">
      <alignment horizontal="right" vertical="center" indent="1"/>
    </xf>
    <xf numFmtId="0" fontId="4" fillId="2" borderId="0" xfId="1" applyFont="1" applyAlignment="1">
      <alignment horizontal="center" vertical="center"/>
    </xf>
    <xf numFmtId="0" fontId="1" fillId="0" borderId="0" xfId="0" applyFont="1" applyAlignment="1">
      <alignment vertical="center"/>
    </xf>
  </cellXfs>
  <cellStyles count="5">
    <cellStyle name="20% - Énfasis1" xfId="3" builtinId="30"/>
    <cellStyle name="40% - Énfasis1" xfId="2" builtinId="31"/>
    <cellStyle name="Énfasis1" xfId="1" builtinId="29"/>
    <cellStyle name="Normal" xfId="0" builtinId="0"/>
    <cellStyle name="Normal 2" xfId="4" xr:uid="{7F5B4386-EB0E-4731-9984-794B9D0F8C3F}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#,##0.0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#,##0.0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4" formatCode="#,##0.00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#,##0.0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4" formatCode="#,##0.00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/>
        <right/>
        <top/>
        <bottom style="medium">
          <color indexed="64"/>
        </bottom>
      </border>
    </dxf>
    <dxf>
      <border diagonalUp="0" diagonalDown="0">
        <left/>
        <right/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alignment horizontal="right" vertical="center" textRotation="0" wrapText="0" indent="0" justifyLastLine="0" shrinkToFit="0" readingOrder="0"/>
    </dxf>
    <dxf>
      <border outline="0"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right" vertical="center" textRotation="0" wrapText="0" indent="0" justifyLastLine="0" shrinkToFit="0" readingOrder="0"/>
    </dxf>
  </dxfs>
  <tableStyles count="1" defaultTableStyle="TableStyleMedium9" defaultPivotStyle="PivotStyleLight16">
    <tableStyle name="Invisible" pivot="0" table="0" count="0" xr9:uid="{1DFA1C35-DEC1-4944-B9A0-55E58B77B7EF}"/>
  </tableStyles>
  <colors>
    <mruColors>
      <color rgb="FFB8CC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9B73274-E473-4DB8-B69F-AD6755298110}" name="Tabla32" displayName="Tabla32" ref="A9:F22" headerRowCount="0" totalsRowShown="0" headerRowDxfId="15" dataDxfId="13" headerRowBorderDxfId="14" tableBorderDxfId="12">
  <tableColumns count="6">
    <tableColumn id="1" xr3:uid="{2840EC6B-3389-438F-A360-0671DF614525}" name="Columna1" headerRowDxfId="11" dataDxfId="10"/>
    <tableColumn id="2" xr3:uid="{FD9FEF42-CD80-4B4B-9743-CEAFEA8A516C}" name="Columna2" headerRowDxfId="9" dataDxfId="8" dataCellStyle="20% - Énfasis1"/>
    <tableColumn id="13" xr3:uid="{18E03613-84F4-44A9-BFF2-938CED60A7BA}" name="Columna13" headerRowDxfId="7" dataDxfId="6" dataCellStyle="20% - Énfasis1"/>
    <tableColumn id="21" xr3:uid="{F4B90B4A-75BC-4712-8F47-FC5850DEB715}" name="Columna21" headerRowDxfId="5" dataDxfId="4" dataCellStyle="40% - Énfasis1"/>
    <tableColumn id="24" xr3:uid="{6E6EF267-526B-4177-8B7A-790E6BAC26DF}" name="Columna24" headerRowDxfId="3" dataDxfId="2" dataCellStyle="40% - Énfasis1"/>
    <tableColumn id="22" xr3:uid="{981FA947-71C9-44A9-A62F-7B64225C3606}" name="Columna22" headerRowDxfId="1" dataDxfId="0" dataCellStyle="40% - Énfasis1">
      <calculatedColumnFormula>(Tabla32[[#This Row],[Columna21]]*100/Tabla32[[#This Row],[Columna2]])-100</calculatedColumnFormula>
    </tableColumn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91206C-0D8A-4C0E-9A19-C4377DBCE8A2}">
  <sheetPr>
    <pageSetUpPr fitToPage="1"/>
  </sheetPr>
  <dimension ref="A1:H26"/>
  <sheetViews>
    <sheetView tabSelected="1" zoomScale="110" zoomScaleNormal="110" workbookViewId="0">
      <selection activeCell="H9" sqref="H9"/>
    </sheetView>
  </sheetViews>
  <sheetFormatPr baseColWidth="10" defaultRowHeight="15" x14ac:dyDescent="0.25"/>
  <cols>
    <col min="1" max="1" width="37.5703125" customWidth="1"/>
    <col min="2" max="2" width="11.7109375" customWidth="1"/>
    <col min="3" max="3" width="8.42578125" customWidth="1"/>
    <col min="4" max="4" width="11.28515625" customWidth="1"/>
    <col min="5" max="5" width="9" customWidth="1"/>
    <col min="6" max="6" width="9.5703125" customWidth="1"/>
  </cols>
  <sheetData>
    <row r="1" spans="1:8" ht="18.75" customHeight="1" x14ac:dyDescent="0.25">
      <c r="A1" s="10" t="s">
        <v>20</v>
      </c>
      <c r="B1" s="2"/>
      <c r="C1" s="2"/>
      <c r="D1" s="2"/>
      <c r="E1" s="2"/>
      <c r="F1" s="2"/>
      <c r="G1" s="3"/>
      <c r="H1" s="1"/>
    </row>
    <row r="2" spans="1:8" x14ac:dyDescent="0.25">
      <c r="A2" s="3"/>
      <c r="B2" s="3"/>
      <c r="C2" s="3"/>
      <c r="D2" s="3"/>
      <c r="E2" s="3"/>
      <c r="F2" s="3"/>
      <c r="G2" s="3"/>
      <c r="H2" s="1"/>
    </row>
    <row r="3" spans="1:8" x14ac:dyDescent="0.25">
      <c r="A3" s="4" t="s">
        <v>16</v>
      </c>
      <c r="B3" s="4"/>
      <c r="C3" s="4"/>
      <c r="D3" s="4"/>
      <c r="E3" s="4"/>
      <c r="F3" s="4"/>
      <c r="G3" s="3"/>
      <c r="H3" s="1"/>
    </row>
    <row r="4" spans="1:8" x14ac:dyDescent="0.25">
      <c r="A4" s="4" t="s">
        <v>21</v>
      </c>
      <c r="B4" s="4"/>
      <c r="C4" s="4"/>
      <c r="D4" s="4"/>
      <c r="E4" s="4"/>
      <c r="F4" s="4"/>
      <c r="G4" s="3"/>
      <c r="H4" s="1"/>
    </row>
    <row r="5" spans="1:8" ht="16.5" customHeight="1" x14ac:dyDescent="0.25">
      <c r="A5" s="4" t="s">
        <v>17</v>
      </c>
      <c r="B5" s="4"/>
      <c r="C5" s="4"/>
      <c r="D5" s="4"/>
      <c r="E5" s="4"/>
      <c r="F5" s="4"/>
      <c r="G5" s="3"/>
      <c r="H5" s="1"/>
    </row>
    <row r="6" spans="1:8" x14ac:dyDescent="0.25">
      <c r="A6" s="3"/>
      <c r="B6" s="3"/>
      <c r="C6" s="3"/>
      <c r="D6" s="3"/>
      <c r="E6" s="3"/>
      <c r="F6" s="3"/>
      <c r="G6" s="3"/>
      <c r="H6" s="1"/>
    </row>
    <row r="7" spans="1:8" ht="21.75" customHeight="1" x14ac:dyDescent="0.25">
      <c r="A7" s="3"/>
      <c r="B7" s="20">
        <v>2021</v>
      </c>
      <c r="C7" s="21" t="s">
        <v>0</v>
      </c>
      <c r="D7" s="20">
        <v>2022</v>
      </c>
      <c r="E7" s="21" t="s">
        <v>0</v>
      </c>
      <c r="F7" s="11" t="s">
        <v>15</v>
      </c>
      <c r="G7" s="3"/>
      <c r="H7" s="1"/>
    </row>
    <row r="8" spans="1:8" ht="21.75" customHeight="1" x14ac:dyDescent="0.25">
      <c r="A8" s="3"/>
      <c r="B8" s="20"/>
      <c r="C8" s="21"/>
      <c r="D8" s="20"/>
      <c r="E8" s="21"/>
      <c r="F8" s="11" t="s">
        <v>19</v>
      </c>
      <c r="G8" s="3"/>
      <c r="H8" s="1"/>
    </row>
    <row r="9" spans="1:8" ht="18.95" customHeight="1" x14ac:dyDescent="0.25">
      <c r="A9" s="3" t="s">
        <v>1</v>
      </c>
      <c r="B9" s="5">
        <v>43.407963590000001</v>
      </c>
      <c r="C9" s="6">
        <v>5.2185711878591174</v>
      </c>
      <c r="D9" s="5">
        <v>45.126107150000003</v>
      </c>
      <c r="E9" s="6">
        <v>4.9243831990702649</v>
      </c>
      <c r="F9" s="6">
        <f>(Tabla32[[#This Row],[Columna21]]*100/Tabla32[[#This Row],[Columna2]])-100</f>
        <v>3.9581298404789038</v>
      </c>
      <c r="G9" s="3"/>
      <c r="H9" s="1"/>
    </row>
    <row r="10" spans="1:8" ht="18.95" customHeight="1" x14ac:dyDescent="0.25">
      <c r="A10" s="3" t="s">
        <v>2</v>
      </c>
      <c r="B10" s="5">
        <v>37.924048820000003</v>
      </c>
      <c r="C10" s="6">
        <v>4.5592866407722346</v>
      </c>
      <c r="D10" s="5">
        <v>41.648898719999998</v>
      </c>
      <c r="E10" s="6">
        <v>4.544933079088942</v>
      </c>
      <c r="F10" s="6">
        <f>(Tabla32[[#This Row],[Columna21]]*100/Tabla32[[#This Row],[Columna2]])-100</f>
        <v>9.8218676958237126</v>
      </c>
      <c r="G10" s="3"/>
      <c r="H10" s="1"/>
    </row>
    <row r="11" spans="1:8" ht="18.95" customHeight="1" x14ac:dyDescent="0.25">
      <c r="A11" s="3" t="s">
        <v>3</v>
      </c>
      <c r="B11" s="5">
        <v>73.466702319999996</v>
      </c>
      <c r="C11" s="6">
        <v>8.8322783260557589</v>
      </c>
      <c r="D11" s="5">
        <v>75.614659180000004</v>
      </c>
      <c r="E11" s="6">
        <v>8.2514442478208796</v>
      </c>
      <c r="F11" s="6">
        <f>(Tabla32[[#This Row],[Columna21]]*100/Tabla32[[#This Row],[Columna2]])-100</f>
        <v>2.9237148152425902</v>
      </c>
      <c r="G11" s="3"/>
      <c r="H11" s="1"/>
    </row>
    <row r="12" spans="1:8" ht="18.95" customHeight="1" x14ac:dyDescent="0.25">
      <c r="A12" s="3" t="s">
        <v>4</v>
      </c>
      <c r="B12" s="5">
        <v>613.58561201999999</v>
      </c>
      <c r="C12" s="6">
        <v>73.766192452993508</v>
      </c>
      <c r="D12" s="5">
        <v>686.09304714000007</v>
      </c>
      <c r="E12" s="6">
        <v>74.869854452648909</v>
      </c>
      <c r="F12" s="6">
        <f>(Tabla32[[#This Row],[Columna21]]*100/Tabla32[[#This Row],[Columna2]])-100</f>
        <v>11.817003805108243</v>
      </c>
      <c r="G12" s="3"/>
      <c r="H12" s="1"/>
    </row>
    <row r="13" spans="1:8" ht="18.95" customHeight="1" x14ac:dyDescent="0.25">
      <c r="A13" s="3" t="s">
        <v>5</v>
      </c>
      <c r="B13" s="5">
        <v>1.2756368600000001</v>
      </c>
      <c r="C13" s="6">
        <v>0.15335899713343532</v>
      </c>
      <c r="D13" s="5">
        <v>1.2320585399999999</v>
      </c>
      <c r="E13" s="6">
        <v>0.13444829961688903</v>
      </c>
      <c r="F13" s="6">
        <f>(Tabla32[[#This Row],[Columna21]]*100/Tabla32[[#This Row],[Columna2]])-100</f>
        <v>-3.4162010652467529</v>
      </c>
      <c r="G13" s="3"/>
      <c r="H13" s="1"/>
    </row>
    <row r="14" spans="1:8" ht="18.95" customHeight="1" x14ac:dyDescent="0.25">
      <c r="A14" s="3" t="s">
        <v>6</v>
      </c>
      <c r="B14" s="5">
        <v>769.65996360999998</v>
      </c>
      <c r="C14" s="6">
        <v>92.529687604814058</v>
      </c>
      <c r="D14" s="5">
        <f>SUM(D9:D13)</f>
        <v>849.71477073000005</v>
      </c>
      <c r="E14" s="6">
        <v>92.725063278245869</v>
      </c>
      <c r="F14" s="6">
        <f>(Tabla32[[#This Row],[Columna21]]*100/Tabla32[[#This Row],[Columna2]])-100</f>
        <v>10.401321480269331</v>
      </c>
      <c r="G14" s="3"/>
      <c r="H14" s="1"/>
    </row>
    <row r="15" spans="1:8" ht="18.95" customHeight="1" x14ac:dyDescent="0.25">
      <c r="A15" s="3" t="s">
        <v>7</v>
      </c>
      <c r="B15" s="5">
        <v>3.5454273400000003</v>
      </c>
      <c r="C15" s="6">
        <v>0.42623664956801521</v>
      </c>
      <c r="D15" s="5">
        <v>1.7842528199999999</v>
      </c>
      <c r="E15" s="6">
        <v>0.19470646073005521</v>
      </c>
      <c r="F15" s="6">
        <f>(Tabla32[[#This Row],[Columna21]]*100/Tabla32[[#This Row],[Columna2]])-100</f>
        <v>-49.67453429746498</v>
      </c>
      <c r="G15" s="3"/>
      <c r="H15" s="1"/>
    </row>
    <row r="16" spans="1:8" ht="18.95" customHeight="1" x14ac:dyDescent="0.25">
      <c r="A16" s="3" t="s">
        <v>8</v>
      </c>
      <c r="B16" s="5">
        <v>13.5699115</v>
      </c>
      <c r="C16" s="6">
        <v>1.631395332077086</v>
      </c>
      <c r="D16" s="5">
        <v>27.03407584</v>
      </c>
      <c r="E16" s="6">
        <v>2.9500915828252943</v>
      </c>
      <c r="F16" s="6">
        <f>(Tabla32[[#This Row],[Columna21]]*100/Tabla32[[#This Row],[Columna2]])-100</f>
        <v>99.220723289168092</v>
      </c>
      <c r="G16" s="3"/>
      <c r="H16" s="1"/>
    </row>
    <row r="17" spans="1:8" ht="18.95" customHeight="1" x14ac:dyDescent="0.25">
      <c r="A17" s="14" t="s">
        <v>9</v>
      </c>
      <c r="B17" s="15">
        <v>17.11533884</v>
      </c>
      <c r="C17" s="16">
        <v>2.057631981645101</v>
      </c>
      <c r="D17" s="15">
        <f>SUM(D15:D16)</f>
        <v>28.818328659999999</v>
      </c>
      <c r="E17" s="6">
        <v>3.1447980435553493</v>
      </c>
      <c r="F17" s="16">
        <f>(Tabla32[[#This Row],[Columna21]]*100/Tabla32[[#This Row],[Columna2]])-100</f>
        <v>68.377202049012993</v>
      </c>
      <c r="G17" s="3"/>
      <c r="H17" s="1"/>
    </row>
    <row r="18" spans="1:8" ht="18.95" customHeight="1" x14ac:dyDescent="0.25">
      <c r="A18" s="7" t="s">
        <v>10</v>
      </c>
      <c r="B18" s="8">
        <v>786.77530245000003</v>
      </c>
      <c r="C18" s="9">
        <v>94.587319586459159</v>
      </c>
      <c r="D18" s="8">
        <f>(D14)+D17</f>
        <v>878.53309939000007</v>
      </c>
      <c r="E18" s="18">
        <v>95.869861321801238</v>
      </c>
      <c r="F18" s="9">
        <f>(Tabla32[[#This Row],[Columna21]]*100/Tabla32[[#This Row],[Columna2]])-100</f>
        <v>11.662516178922814</v>
      </c>
      <c r="G18" s="3"/>
      <c r="H18" s="1"/>
    </row>
    <row r="19" spans="1:8" ht="18.95" customHeight="1" x14ac:dyDescent="0.25">
      <c r="A19" s="3" t="s">
        <v>11</v>
      </c>
      <c r="B19" s="5">
        <v>4.0248872499999999</v>
      </c>
      <c r="C19" s="6">
        <v>0.48387804679393659</v>
      </c>
      <c r="D19" s="5">
        <v>3.4311466400000001</v>
      </c>
      <c r="E19" s="6">
        <v>0.37442363045850252</v>
      </c>
      <c r="F19" s="6">
        <f>(Tabla32[[#This Row],[Columna21]]*100/Tabla32[[#This Row],[Columna2]])-100</f>
        <v>-14.751732734873499</v>
      </c>
      <c r="G19" s="3"/>
      <c r="H19" s="1"/>
    </row>
    <row r="20" spans="1:8" ht="18.95" customHeight="1" x14ac:dyDescent="0.25">
      <c r="A20" s="3" t="s">
        <v>12</v>
      </c>
      <c r="B20" s="5">
        <v>40.997672729999998</v>
      </c>
      <c r="C20" s="6">
        <v>4.9288023667469041</v>
      </c>
      <c r="D20" s="5">
        <v>34.416655409999997</v>
      </c>
      <c r="E20" s="6">
        <v>3.7557150477402681</v>
      </c>
      <c r="F20" s="6">
        <f>(Tabla32[[#This Row],[Columna21]]*100/Tabla32[[#This Row],[Columna2]])-100</f>
        <v>-16.052172920499331</v>
      </c>
      <c r="G20" s="3"/>
      <c r="H20" s="1"/>
    </row>
    <row r="21" spans="1:8" ht="18.95" customHeight="1" x14ac:dyDescent="0.25">
      <c r="A21" s="7" t="s">
        <v>13</v>
      </c>
      <c r="B21" s="8">
        <v>45.022559979999997</v>
      </c>
      <c r="C21" s="9">
        <v>5.4126804135408406</v>
      </c>
      <c r="D21" s="8">
        <f>D19+D20</f>
        <v>37.847802049999999</v>
      </c>
      <c r="E21" s="18">
        <v>4.1301386781987706</v>
      </c>
      <c r="F21" s="9">
        <f>(Tabla32[[#This Row],[Columna21]]*100/Tabla32[[#This Row],[Columna2]])-100</f>
        <v>-15.935917311648168</v>
      </c>
      <c r="G21" s="3"/>
      <c r="H21" s="1"/>
    </row>
    <row r="22" spans="1:8" ht="18.95" customHeight="1" x14ac:dyDescent="0.25">
      <c r="A22" s="4" t="s">
        <v>14</v>
      </c>
      <c r="B22" s="12">
        <v>831.79786243000001</v>
      </c>
      <c r="C22" s="13">
        <v>99.999999999999986</v>
      </c>
      <c r="D22" s="12">
        <f>D14+D17+D21</f>
        <v>916.38090144000012</v>
      </c>
      <c r="E22" s="19">
        <v>100</v>
      </c>
      <c r="F22" s="13">
        <f>(Tabla32[[#This Row],[Columna21]]*100/Tabla32[[#This Row],[Columna2]])-100</f>
        <v>10.168701174934583</v>
      </c>
      <c r="G22" s="3"/>
      <c r="H22" s="1"/>
    </row>
    <row r="23" spans="1:8" ht="23.25" customHeight="1" x14ac:dyDescent="0.25">
      <c r="A23" s="22" t="s">
        <v>18</v>
      </c>
      <c r="B23" s="22"/>
      <c r="C23" s="22"/>
      <c r="D23" s="22"/>
      <c r="E23" s="22"/>
      <c r="F23" s="22"/>
      <c r="G23" s="3"/>
      <c r="H23" s="1"/>
    </row>
    <row r="26" spans="1:8" x14ac:dyDescent="0.25">
      <c r="D26" s="17"/>
    </row>
  </sheetData>
  <mergeCells count="5">
    <mergeCell ref="D7:D8"/>
    <mergeCell ref="E7:E8"/>
    <mergeCell ref="B7:B8"/>
    <mergeCell ref="C7:C8"/>
    <mergeCell ref="A23:F23"/>
  </mergeCells>
  <pageMargins left="0.42" right="0.39370078740157483" top="0.74803149606299213" bottom="0.74803149606299213" header="0.31496062992125984" footer="0.31496062992125984"/>
  <pageSetup paperSize="9" scale="55" orientation="landscape" verticalDpi="12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1.8.2-3 </vt:lpstr>
      <vt:lpstr>'1.8.2-3 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Mª Jesús Fraile Gil</cp:lastModifiedBy>
  <cp:lastPrinted>2015-08-10T10:33:37Z</cp:lastPrinted>
  <dcterms:created xsi:type="dcterms:W3CDTF">2014-08-13T12:30:34Z</dcterms:created>
  <dcterms:modified xsi:type="dcterms:W3CDTF">2023-02-06T11:16:37Z</dcterms:modified>
</cp:coreProperties>
</file>