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10\1.10.2\"/>
    </mc:Choice>
  </mc:AlternateContent>
  <xr:revisionPtr revIDLastSave="0" documentId="13_ncr:1_{281DC28C-AFC8-4013-8F36-F37FC799A9C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10.2-2" sheetId="46" r:id="rId1"/>
    <sheet name="Orig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46" l="1"/>
  <c r="E19" i="46"/>
  <c r="E18" i="46"/>
  <c r="E17" i="46"/>
  <c r="E16" i="46"/>
  <c r="E15" i="46"/>
  <c r="E14" i="46"/>
  <c r="E13" i="46"/>
  <c r="E12" i="46"/>
  <c r="E11" i="46"/>
  <c r="C20" i="46"/>
  <c r="C12" i="46"/>
  <c r="C13" i="46"/>
  <c r="C14" i="46"/>
  <c r="C15" i="46"/>
  <c r="C16" i="46"/>
  <c r="C17" i="46"/>
  <c r="C18" i="46"/>
  <c r="C19" i="46"/>
  <c r="C11" i="46"/>
  <c r="F27" i="2"/>
  <c r="F28" i="2"/>
  <c r="F29" i="2"/>
  <c r="F30" i="2"/>
  <c r="F31" i="2"/>
  <c r="F32" i="2"/>
  <c r="F33" i="2"/>
  <c r="F34" i="2"/>
  <c r="F35" i="2"/>
  <c r="F26" i="2"/>
  <c r="E27" i="2"/>
  <c r="E28" i="2"/>
  <c r="E29" i="2"/>
  <c r="E30" i="2"/>
  <c r="E31" i="2"/>
  <c r="E32" i="2"/>
  <c r="E33" i="2"/>
  <c r="E34" i="2"/>
  <c r="E35" i="2"/>
  <c r="E26" i="2"/>
  <c r="C27" i="2"/>
  <c r="C28" i="2"/>
  <c r="C29" i="2"/>
  <c r="C30" i="2"/>
  <c r="C31" i="2"/>
  <c r="C32" i="2"/>
  <c r="C33" i="2"/>
  <c r="C34" i="2"/>
  <c r="C35" i="2"/>
  <c r="C26" i="2"/>
  <c r="D26" i="2"/>
  <c r="D27" i="2"/>
  <c r="D28" i="2"/>
  <c r="D29" i="2"/>
  <c r="D30" i="2"/>
  <c r="D31" i="2"/>
  <c r="D32" i="2"/>
  <c r="D33" i="2"/>
  <c r="D34" i="2"/>
  <c r="D35" i="2"/>
  <c r="D25" i="2"/>
  <c r="B26" i="2"/>
  <c r="B27" i="2"/>
  <c r="B28" i="2"/>
  <c r="B29" i="2"/>
  <c r="B30" i="2"/>
  <c r="B31" i="2"/>
  <c r="B32" i="2"/>
  <c r="B33" i="2"/>
  <c r="B34" i="2"/>
  <c r="B35" i="2"/>
  <c r="B25" i="2"/>
</calcChain>
</file>

<file path=xl/sharedStrings.xml><?xml version="1.0" encoding="utf-8"?>
<sst xmlns="http://schemas.openxmlformats.org/spreadsheetml/2006/main" count="48" uniqueCount="22">
  <si>
    <t>CES. Informe de Situación Económica y Social de Castilla y León en 2022</t>
  </si>
  <si>
    <t>Segovia</t>
  </si>
  <si>
    <t>Cuadro 1.10.2-2</t>
  </si>
  <si>
    <t>Programa de infraestructuras viarias (453A01) de la Junta de Castilla y León</t>
  </si>
  <si>
    <t>Inversión por provincias en Castilla y León, 2022-2022</t>
  </si>
  <si>
    <t>(según presupuestos) (millones de euros)</t>
  </si>
  <si>
    <t>Provincia</t>
  </si>
  <si>
    <t>Inversión</t>
  </si>
  <si>
    <t>% s/total
(sin s.p.)</t>
  </si>
  <si>
    <t>% var. 21-22</t>
  </si>
  <si>
    <t>Sin provincializar</t>
  </si>
  <si>
    <t>Ávila</t>
  </si>
  <si>
    <t>Burgos</t>
  </si>
  <si>
    <t>León</t>
  </si>
  <si>
    <t>Palencia</t>
  </si>
  <si>
    <t>Salamanca</t>
  </si>
  <si>
    <t>Soria</t>
  </si>
  <si>
    <t>Valladolid</t>
  </si>
  <si>
    <t>Zamora</t>
  </si>
  <si>
    <t xml:space="preserve">Total </t>
  </si>
  <si>
    <t>Fuente:    Consejería de Movilidad y Transformación Digital de la Junta de Castilla y León.</t>
  </si>
  <si>
    <r>
      <t xml:space="preserve">Nota:        </t>
    </r>
    <r>
      <rPr>
        <vertAlign val="superscript"/>
        <sz val="11"/>
        <rFont val="Calibri"/>
        <family val="2"/>
        <scheme val="minor"/>
      </rPr>
      <t xml:space="preserve"> (1)</t>
    </r>
    <r>
      <rPr>
        <sz val="11"/>
        <rFont val="Calibri"/>
        <family val="2"/>
        <scheme val="minor"/>
      </rPr>
      <t>La información en la ejecución de los capítulos 4, 6 y 7 del Programa 453A01.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</si>
</sst>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vertAlign val="superscript"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9D9D9"/>
        <bgColor indexed="64"/>
      </patternFill>
    </fill>
    <fill>
      <patternFill patternType="solid">
        <fgColor rgb="FFC5D9F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5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0" xfId="1" applyFont="1" applyAlignment="1">
      <alignment vertical="center"/>
    </xf>
    <xf numFmtId="0" fontId="5" fillId="2" borderId="0" xfId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1" applyFill="1" applyAlignment="1">
      <alignment horizontal="center" vertical="center"/>
    </xf>
    <xf numFmtId="0" fontId="7" fillId="4" borderId="0" xfId="2" applyFont="1" applyAlignment="1">
      <alignment vertical="center"/>
    </xf>
    <xf numFmtId="0" fontId="4" fillId="4" borderId="0" xfId="2" applyFont="1" applyAlignment="1">
      <alignment vertical="center"/>
    </xf>
    <xf numFmtId="0" fontId="5" fillId="0" borderId="0" xfId="1" applyFill="1" applyBorder="1" applyAlignment="1">
      <alignment horizontal="center" vertical="center" wrapText="1"/>
    </xf>
    <xf numFmtId="0" fontId="7" fillId="6" borderId="0" xfId="3" applyFont="1" applyFill="1" applyAlignment="1">
      <alignment horizontal="center" vertical="center"/>
    </xf>
    <xf numFmtId="0" fontId="7" fillId="6" borderId="0" xfId="3" applyFont="1" applyFill="1" applyAlignment="1">
      <alignment horizontal="center" vertical="center" wrapText="1"/>
    </xf>
    <xf numFmtId="0" fontId="1" fillId="7" borderId="2" xfId="0" applyFont="1" applyFill="1" applyBorder="1" applyAlignment="1">
      <alignment horizontal="left" vertical="center" wrapText="1"/>
    </xf>
    <xf numFmtId="4" fontId="1" fillId="8" borderId="2" xfId="0" applyNumberFormat="1" applyFont="1" applyFill="1" applyBorder="1" applyAlignment="1">
      <alignment horizontal="right" vertical="center" wrapText="1" indent="1"/>
    </xf>
    <xf numFmtId="2" fontId="1" fillId="8" borderId="2" xfId="0" applyNumberFormat="1" applyFont="1" applyFill="1" applyBorder="1" applyAlignment="1">
      <alignment horizontal="right" vertical="center" wrapText="1" indent="2"/>
    </xf>
    <xf numFmtId="10" fontId="1" fillId="8" borderId="2" xfId="0" applyNumberFormat="1" applyFont="1" applyFill="1" applyBorder="1" applyAlignment="1">
      <alignment horizontal="right" vertical="center" wrapText="1" indent="2"/>
    </xf>
    <xf numFmtId="164" fontId="1" fillId="8" borderId="2" xfId="0" applyNumberFormat="1" applyFont="1" applyFill="1" applyBorder="1" applyAlignment="1">
      <alignment horizontal="right" vertical="center" wrapText="1" indent="2"/>
    </xf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right" vertical="center" wrapText="1" indent="1"/>
    </xf>
    <xf numFmtId="2" fontId="1" fillId="0" borderId="0" xfId="0" applyNumberFormat="1" applyFont="1" applyAlignment="1">
      <alignment horizontal="right" vertical="center" wrapText="1" indent="2"/>
    </xf>
    <xf numFmtId="10" fontId="1" fillId="0" borderId="0" xfId="0" applyNumberFormat="1" applyFont="1" applyAlignment="1">
      <alignment horizontal="right" vertical="center" wrapText="1" indent="2"/>
    </xf>
    <xf numFmtId="164" fontId="9" fillId="0" borderId="0" xfId="0" applyNumberFormat="1" applyFont="1" applyAlignment="1">
      <alignment horizontal="right" vertical="center" indent="2"/>
    </xf>
    <xf numFmtId="0" fontId="1" fillId="7" borderId="0" xfId="0" applyFont="1" applyFill="1" applyAlignment="1">
      <alignment horizontal="left" vertical="center" wrapText="1"/>
    </xf>
    <xf numFmtId="4" fontId="1" fillId="7" borderId="0" xfId="0" applyNumberFormat="1" applyFont="1" applyFill="1" applyAlignment="1">
      <alignment horizontal="right" vertical="center" wrapText="1" indent="1"/>
    </xf>
    <xf numFmtId="2" fontId="1" fillId="8" borderId="0" xfId="0" applyNumberFormat="1" applyFont="1" applyFill="1" applyAlignment="1">
      <alignment horizontal="right" vertical="center" wrapText="1" indent="2"/>
    </xf>
    <xf numFmtId="10" fontId="1" fillId="8" borderId="0" xfId="0" applyNumberFormat="1" applyFont="1" applyFill="1" applyAlignment="1">
      <alignment horizontal="right" vertical="center" wrapText="1" indent="2"/>
    </xf>
    <xf numFmtId="164" fontId="9" fillId="8" borderId="0" xfId="0" applyNumberFormat="1" applyFont="1" applyFill="1" applyAlignment="1">
      <alignment horizontal="right" vertical="center" indent="2"/>
    </xf>
    <xf numFmtId="0" fontId="1" fillId="9" borderId="1" xfId="3" applyFill="1" applyBorder="1" applyAlignment="1">
      <alignment horizontal="left" vertical="center" wrapText="1"/>
    </xf>
    <xf numFmtId="4" fontId="1" fillId="9" borderId="1" xfId="0" applyNumberFormat="1" applyFont="1" applyFill="1" applyBorder="1" applyAlignment="1">
      <alignment horizontal="right" vertical="center" wrapText="1" indent="1"/>
    </xf>
    <xf numFmtId="2" fontId="1" fillId="9" borderId="1" xfId="0" applyNumberFormat="1" applyFont="1" applyFill="1" applyBorder="1" applyAlignment="1">
      <alignment horizontal="right" vertical="center" wrapText="1" indent="2"/>
    </xf>
    <xf numFmtId="10" fontId="1" fillId="9" borderId="1" xfId="0" applyNumberFormat="1" applyFont="1" applyFill="1" applyBorder="1" applyAlignment="1">
      <alignment horizontal="right" vertical="center" wrapText="1" indent="2"/>
    </xf>
    <xf numFmtId="164" fontId="9" fillId="9" borderId="1" xfId="0" applyNumberFormat="1" applyFont="1" applyFill="1" applyBorder="1" applyAlignment="1">
      <alignment horizontal="right" vertical="center" indent="2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2" fontId="8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4" fontId="1" fillId="8" borderId="2" xfId="0" applyNumberFormat="1" applyFont="1" applyFill="1" applyBorder="1" applyAlignment="1">
      <alignment horizontal="right" vertical="center" wrapText="1" indent="3"/>
    </xf>
    <xf numFmtId="4" fontId="1" fillId="0" borderId="0" xfId="0" applyNumberFormat="1" applyFont="1" applyAlignment="1">
      <alignment horizontal="right" vertical="center" wrapText="1" indent="3"/>
    </xf>
    <xf numFmtId="4" fontId="1" fillId="7" borderId="0" xfId="0" applyNumberFormat="1" applyFont="1" applyFill="1" applyAlignment="1">
      <alignment horizontal="right" vertical="center" wrapText="1" indent="3"/>
    </xf>
    <xf numFmtId="4" fontId="1" fillId="9" borderId="1" xfId="0" applyNumberFormat="1" applyFont="1" applyFill="1" applyBorder="1" applyAlignment="1">
      <alignment horizontal="right" vertical="center" wrapText="1" indent="3"/>
    </xf>
    <xf numFmtId="0" fontId="2" fillId="5" borderId="0" xfId="2" applyFont="1" applyFill="1" applyAlignment="1">
      <alignment horizontal="left" vertical="center" wrapText="1"/>
    </xf>
    <xf numFmtId="0" fontId="2" fillId="5" borderId="1" xfId="2" applyFont="1" applyFill="1" applyBorder="1" applyAlignment="1">
      <alignment horizontal="left" vertical="center" wrapText="1"/>
    </xf>
    <xf numFmtId="0" fontId="2" fillId="5" borderId="0" xfId="2" applyFont="1" applyFill="1" applyAlignment="1">
      <alignment horizontal="center" vertical="center" wrapText="1"/>
    </xf>
    <xf numFmtId="165" fontId="1" fillId="8" borderId="2" xfId="0" applyNumberFormat="1" applyFont="1" applyFill="1" applyBorder="1" applyAlignment="1">
      <alignment horizontal="right" vertical="center" wrapText="1" indent="2"/>
    </xf>
    <xf numFmtId="165" fontId="1" fillId="0" borderId="0" xfId="0" applyNumberFormat="1" applyFont="1" applyAlignment="1">
      <alignment horizontal="right" vertical="center" wrapText="1" indent="2"/>
    </xf>
    <xf numFmtId="165" fontId="1" fillId="8" borderId="0" xfId="0" applyNumberFormat="1" applyFont="1" applyFill="1" applyAlignment="1">
      <alignment horizontal="right" vertical="center" wrapText="1" indent="2"/>
    </xf>
    <xf numFmtId="165" fontId="1" fillId="9" borderId="1" xfId="0" applyNumberFormat="1" applyFont="1" applyFill="1" applyBorder="1" applyAlignment="1">
      <alignment horizontal="right" vertical="center" wrapText="1" indent="2"/>
    </xf>
  </cellXfs>
  <cellStyles count="8">
    <cellStyle name="20% - Énfasis1 2" xfId="3" xr:uid="{00000000-0005-0000-0000-000001000000}"/>
    <cellStyle name="40% - Énfasis1" xfId="2" builtinId="31"/>
    <cellStyle name="40% - Énfasis1 2" xfId="5" xr:uid="{00000000-0005-0000-0000-000003000000}"/>
    <cellStyle name="40% - Énfasis1 2 2" xfId="6" xr:uid="{00000000-0005-0000-0000-000004000000}"/>
    <cellStyle name="Énfasis1" xfId="1" builtinId="29"/>
    <cellStyle name="Normal" xfId="0" builtinId="0"/>
    <cellStyle name="Normal 4" xfId="4" xr:uid="{00000000-0005-0000-0000-000009000000}"/>
    <cellStyle name="Normal 4 2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0FE71-9142-4073-956B-272EA607C12D}">
  <dimension ref="A1:H26"/>
  <sheetViews>
    <sheetView tabSelected="1" workbookViewId="0">
      <selection activeCell="J14" sqref="J14"/>
    </sheetView>
  </sheetViews>
  <sheetFormatPr baseColWidth="10" defaultRowHeight="15" x14ac:dyDescent="0.25"/>
  <cols>
    <col min="1" max="1" width="23.7109375" customWidth="1"/>
    <col min="2" max="2" width="14.5703125" customWidth="1"/>
    <col min="3" max="3" width="14.28515625" customWidth="1"/>
    <col min="4" max="4" width="14.5703125" customWidth="1"/>
    <col min="5" max="5" width="14.28515625" customWidth="1"/>
    <col min="6" max="6" width="15.5703125" customWidth="1"/>
  </cols>
  <sheetData>
    <row r="1" spans="1:8" s="5" customFormat="1" x14ac:dyDescent="0.25">
      <c r="A1" s="1" t="s">
        <v>0</v>
      </c>
      <c r="B1" s="2"/>
      <c r="C1" s="2"/>
      <c r="D1" s="2"/>
      <c r="E1" s="2"/>
      <c r="F1" s="2"/>
      <c r="G1" s="3"/>
      <c r="H1" s="4"/>
    </row>
    <row r="2" spans="1:8" s="5" customFormat="1" x14ac:dyDescent="0.25">
      <c r="A2" s="6"/>
      <c r="B2" s="6"/>
      <c r="C2" s="6"/>
      <c r="D2" s="6"/>
      <c r="E2" s="6"/>
      <c r="F2" s="6"/>
      <c r="G2" s="4"/>
      <c r="H2" s="4"/>
    </row>
    <row r="3" spans="1:8" s="5" customFormat="1" x14ac:dyDescent="0.25">
      <c r="A3" s="7" t="s">
        <v>2</v>
      </c>
      <c r="B3" s="7"/>
      <c r="C3" s="7"/>
      <c r="D3" s="7"/>
      <c r="E3" s="8"/>
      <c r="F3" s="8"/>
      <c r="G3" s="3"/>
      <c r="H3" s="4"/>
    </row>
    <row r="4" spans="1:8" s="5" customFormat="1" x14ac:dyDescent="0.25">
      <c r="A4" s="7" t="s">
        <v>3</v>
      </c>
      <c r="B4" s="7"/>
      <c r="C4" s="7"/>
      <c r="D4" s="7"/>
      <c r="E4" s="8"/>
      <c r="F4" s="8"/>
      <c r="G4" s="3"/>
      <c r="H4" s="4"/>
    </row>
    <row r="5" spans="1:8" s="5" customFormat="1" x14ac:dyDescent="0.25">
      <c r="A5" s="7" t="s">
        <v>4</v>
      </c>
      <c r="B5" s="7"/>
      <c r="C5" s="7"/>
      <c r="D5" s="7"/>
      <c r="E5" s="8"/>
      <c r="F5" s="8"/>
      <c r="G5" s="3"/>
      <c r="H5" s="4"/>
    </row>
    <row r="6" spans="1:8" s="5" customFormat="1" x14ac:dyDescent="0.25">
      <c r="A6" s="7" t="s">
        <v>5</v>
      </c>
      <c r="B6" s="7"/>
      <c r="C6" s="7"/>
      <c r="D6" s="7"/>
      <c r="E6" s="8"/>
      <c r="F6" s="8"/>
      <c r="G6" s="3"/>
      <c r="H6" s="4"/>
    </row>
    <row r="7" spans="1:8" s="5" customFormat="1" x14ac:dyDescent="0.25">
      <c r="A7" s="4"/>
      <c r="B7" s="9"/>
      <c r="C7" s="9"/>
      <c r="D7" s="9"/>
      <c r="E7" s="9"/>
      <c r="F7" s="9"/>
      <c r="G7" s="4"/>
      <c r="H7" s="4"/>
    </row>
    <row r="8" spans="1:8" s="5" customFormat="1" x14ac:dyDescent="0.25">
      <c r="A8" s="44" t="s">
        <v>6</v>
      </c>
      <c r="B8" s="46">
        <v>2021</v>
      </c>
      <c r="C8" s="46"/>
      <c r="D8" s="46">
        <v>2022</v>
      </c>
      <c r="E8" s="46"/>
      <c r="F8" s="46"/>
      <c r="G8" s="3"/>
      <c r="H8" s="4"/>
    </row>
    <row r="9" spans="1:8" s="5" customFormat="1" ht="30.75" thickBot="1" x14ac:dyDescent="0.3">
      <c r="A9" s="45"/>
      <c r="B9" s="10" t="s">
        <v>7</v>
      </c>
      <c r="C9" s="11" t="s">
        <v>8</v>
      </c>
      <c r="D9" s="10" t="s">
        <v>7</v>
      </c>
      <c r="E9" s="11" t="s">
        <v>8</v>
      </c>
      <c r="F9" s="11" t="s">
        <v>9</v>
      </c>
      <c r="G9" s="3"/>
      <c r="H9" s="4"/>
    </row>
    <row r="10" spans="1:8" s="5" customFormat="1" x14ac:dyDescent="0.25">
      <c r="A10" s="12" t="s">
        <v>10</v>
      </c>
      <c r="B10" s="40">
        <v>4.4287702199999996</v>
      </c>
      <c r="C10" s="47"/>
      <c r="D10" s="40">
        <v>5.6090315300000002</v>
      </c>
      <c r="E10" s="47"/>
      <c r="F10" s="16"/>
      <c r="G10" s="3"/>
      <c r="H10" s="4"/>
    </row>
    <row r="11" spans="1:8" s="5" customFormat="1" x14ac:dyDescent="0.25">
      <c r="A11" s="17" t="s">
        <v>11</v>
      </c>
      <c r="B11" s="41">
        <v>10.992175870000001</v>
      </c>
      <c r="C11" s="48">
        <f>(B11*100)/$B$20</f>
        <v>11.872970163347022</v>
      </c>
      <c r="D11" s="41">
        <v>7.9541958700000004</v>
      </c>
      <c r="E11" s="48">
        <f>(D11*100)/$D$20</f>
        <v>8.6119081938361131</v>
      </c>
      <c r="F11" s="21">
        <v>-0.27637658239178087</v>
      </c>
      <c r="G11" s="3"/>
      <c r="H11" s="4"/>
    </row>
    <row r="12" spans="1:8" s="5" customFormat="1" x14ac:dyDescent="0.25">
      <c r="A12" s="22" t="s">
        <v>12</v>
      </c>
      <c r="B12" s="42">
        <v>7.3761417199999997</v>
      </c>
      <c r="C12" s="49">
        <f t="shared" ref="C12:C19" si="0">(B12*100)/$B$20</f>
        <v>7.9671860783445752</v>
      </c>
      <c r="D12" s="42">
        <v>10.15518801</v>
      </c>
      <c r="E12" s="49">
        <f t="shared" ref="E12:E20" si="1">(D12*100)/$D$20</f>
        <v>10.994894803019886</v>
      </c>
      <c r="F12" s="26">
        <v>0.37676150967446431</v>
      </c>
      <c r="G12" s="3"/>
      <c r="H12" s="4"/>
    </row>
    <row r="13" spans="1:8" s="5" customFormat="1" x14ac:dyDescent="0.25">
      <c r="A13" s="17" t="s">
        <v>13</v>
      </c>
      <c r="B13" s="41">
        <v>13.375580869999999</v>
      </c>
      <c r="C13" s="48">
        <f t="shared" si="0"/>
        <v>14.447355506780585</v>
      </c>
      <c r="D13" s="41">
        <v>12.73633163</v>
      </c>
      <c r="E13" s="48">
        <f t="shared" si="1"/>
        <v>13.789466655893532</v>
      </c>
      <c r="F13" s="21">
        <v>-4.7792260105410933E-2</v>
      </c>
      <c r="G13" s="3"/>
      <c r="H13" s="4"/>
    </row>
    <row r="14" spans="1:8" s="5" customFormat="1" x14ac:dyDescent="0.25">
      <c r="A14" s="22" t="s">
        <v>14</v>
      </c>
      <c r="B14" s="42">
        <v>6.4267526200000011</v>
      </c>
      <c r="C14" s="49">
        <f t="shared" si="0"/>
        <v>6.9417231862823447</v>
      </c>
      <c r="D14" s="42">
        <v>6.5630558199999998</v>
      </c>
      <c r="E14" s="49">
        <f t="shared" si="1"/>
        <v>7.1057382941792939</v>
      </c>
      <c r="F14" s="26">
        <v>2.1208720493741007E-2</v>
      </c>
      <c r="G14" s="3"/>
      <c r="H14" s="4"/>
    </row>
    <row r="15" spans="1:8" s="5" customFormat="1" x14ac:dyDescent="0.25">
      <c r="A15" s="17" t="s">
        <v>15</v>
      </c>
      <c r="B15" s="41">
        <v>8.4266781599999998</v>
      </c>
      <c r="C15" s="48">
        <f t="shared" si="0"/>
        <v>9.1019011661617437</v>
      </c>
      <c r="D15" s="41">
        <v>5.2695181399999997</v>
      </c>
      <c r="E15" s="48">
        <f t="shared" si="1"/>
        <v>5.7052412574590061</v>
      </c>
      <c r="F15" s="21">
        <v>-0.37466246604581377</v>
      </c>
      <c r="G15" s="3"/>
      <c r="H15" s="4"/>
    </row>
    <row r="16" spans="1:8" s="5" customFormat="1" x14ac:dyDescent="0.25">
      <c r="A16" s="22" t="s">
        <v>1</v>
      </c>
      <c r="B16" s="42">
        <v>16.661920225999999</v>
      </c>
      <c r="C16" s="49">
        <f t="shared" si="0"/>
        <v>17.997026616657131</v>
      </c>
      <c r="D16" s="42">
        <v>19.687393191995582</v>
      </c>
      <c r="E16" s="49">
        <f t="shared" si="1"/>
        <v>21.315293904802981</v>
      </c>
      <c r="F16" s="26">
        <v>0.18158008950700055</v>
      </c>
      <c r="G16" s="3"/>
      <c r="H16" s="4"/>
    </row>
    <row r="17" spans="1:8" s="5" customFormat="1" x14ac:dyDescent="0.25">
      <c r="A17" s="17" t="s">
        <v>16</v>
      </c>
      <c r="B17" s="41">
        <v>5.9383527599999999</v>
      </c>
      <c r="C17" s="48">
        <f t="shared" si="0"/>
        <v>6.4141882346820047</v>
      </c>
      <c r="D17" s="41">
        <v>6.5267755000000003</v>
      </c>
      <c r="E17" s="48">
        <f t="shared" si="1"/>
        <v>7.06645804634665</v>
      </c>
      <c r="F17" s="21">
        <v>9.9088545895006819E-2</v>
      </c>
      <c r="G17" s="3"/>
      <c r="H17" s="4"/>
    </row>
    <row r="18" spans="1:8" s="5" customFormat="1" x14ac:dyDescent="0.25">
      <c r="A18" s="22" t="s">
        <v>17</v>
      </c>
      <c r="B18" s="42">
        <v>12.703333874000002</v>
      </c>
      <c r="C18" s="49">
        <f t="shared" si="0"/>
        <v>13.721241894671172</v>
      </c>
      <c r="D18" s="42">
        <v>14.015814498004417</v>
      </c>
      <c r="E18" s="49">
        <f t="shared" si="1"/>
        <v>15.174746723788086</v>
      </c>
      <c r="F18" s="26">
        <v>0.1033178090903113</v>
      </c>
      <c r="G18" s="3"/>
      <c r="H18" s="4"/>
    </row>
    <row r="19" spans="1:8" s="5" customFormat="1" x14ac:dyDescent="0.25">
      <c r="A19" s="17" t="s">
        <v>18</v>
      </c>
      <c r="B19" s="41">
        <v>6.2518105099999994</v>
      </c>
      <c r="C19" s="48">
        <f t="shared" si="0"/>
        <v>6.7527631044106746</v>
      </c>
      <c r="D19" s="41">
        <v>3.8454531800000002</v>
      </c>
      <c r="E19" s="48">
        <f t="shared" si="1"/>
        <v>4.1634239703296538</v>
      </c>
      <c r="F19" s="21">
        <v>-0.38490567270888054</v>
      </c>
      <c r="G19" s="3"/>
      <c r="H19" s="4"/>
    </row>
    <row r="20" spans="1:8" s="5" customFormat="1" ht="15.75" thickBot="1" x14ac:dyDescent="0.3">
      <c r="A20" s="27" t="s">
        <v>19</v>
      </c>
      <c r="B20" s="43">
        <v>92.581516829999998</v>
      </c>
      <c r="C20" s="50">
        <f>(B20*100)/$B$20</f>
        <v>100</v>
      </c>
      <c r="D20" s="43">
        <v>92.362757370000026</v>
      </c>
      <c r="E20" s="50">
        <f t="shared" si="1"/>
        <v>99.999999999999986</v>
      </c>
      <c r="F20" s="31">
        <v>-2.3628848121128865E-3</v>
      </c>
      <c r="G20" s="3"/>
      <c r="H20" s="4"/>
    </row>
    <row r="21" spans="1:8" s="34" customFormat="1" ht="24" customHeight="1" x14ac:dyDescent="0.25">
      <c r="A21" s="35" t="s">
        <v>21</v>
      </c>
      <c r="B21" s="32"/>
      <c r="C21" s="32"/>
      <c r="D21" s="32"/>
      <c r="E21" s="32"/>
      <c r="F21" s="32"/>
      <c r="G21" s="33"/>
      <c r="H21" s="33"/>
    </row>
    <row r="22" spans="1:8" s="5" customFormat="1" x14ac:dyDescent="0.25">
      <c r="A22" s="35" t="s">
        <v>20</v>
      </c>
      <c r="B22" s="35"/>
      <c r="C22" s="35"/>
      <c r="D22" s="35"/>
      <c r="E22" s="35"/>
      <c r="F22" s="3"/>
      <c r="G22" s="4"/>
      <c r="H22" s="4"/>
    </row>
    <row r="23" spans="1:8" s="5" customFormat="1" x14ac:dyDescent="0.25">
      <c r="A23" s="4"/>
      <c r="B23" s="4"/>
      <c r="C23" s="4"/>
      <c r="D23" s="4"/>
      <c r="E23" s="4"/>
      <c r="F23" s="4"/>
      <c r="G23" s="4"/>
      <c r="H23" s="4"/>
    </row>
    <row r="24" spans="1:8" x14ac:dyDescent="0.25">
      <c r="A24" s="36"/>
      <c r="B24" s="36"/>
      <c r="C24" s="36"/>
      <c r="D24" s="36"/>
      <c r="E24" s="36"/>
      <c r="F24" s="36"/>
      <c r="G24" s="36"/>
      <c r="H24" s="36"/>
    </row>
    <row r="25" spans="1:8" x14ac:dyDescent="0.25">
      <c r="A25" s="36"/>
      <c r="B25" s="36"/>
      <c r="C25" s="36"/>
      <c r="D25" s="36"/>
      <c r="E25" s="36"/>
      <c r="F25" s="36"/>
      <c r="G25" s="36"/>
      <c r="H25" s="36"/>
    </row>
    <row r="26" spans="1:8" x14ac:dyDescent="0.25">
      <c r="A26" s="36"/>
      <c r="B26" s="36"/>
      <c r="C26" s="36"/>
      <c r="D26" s="36"/>
      <c r="E26" s="36"/>
      <c r="F26" s="36"/>
      <c r="G26" s="36"/>
      <c r="H26" s="36"/>
    </row>
  </sheetData>
  <mergeCells count="3">
    <mergeCell ref="A8:A9"/>
    <mergeCell ref="B8:C8"/>
    <mergeCell ref="D8:F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opLeftCell="A9" workbookViewId="0">
      <selection activeCell="I34" sqref="I34"/>
    </sheetView>
  </sheetViews>
  <sheetFormatPr baseColWidth="10" defaultRowHeight="15" x14ac:dyDescent="0.25"/>
  <cols>
    <col min="1" max="1" width="23.7109375" customWidth="1"/>
    <col min="2" max="2" width="20.28515625" customWidth="1"/>
    <col min="3" max="3" width="14.28515625" customWidth="1"/>
    <col min="4" max="4" width="19.5703125" customWidth="1"/>
    <col min="5" max="5" width="14.28515625" customWidth="1"/>
    <col min="6" max="6" width="13.7109375" customWidth="1"/>
  </cols>
  <sheetData>
    <row r="1" spans="1:7" s="5" customFormat="1" x14ac:dyDescent="0.25">
      <c r="A1" s="1" t="s">
        <v>0</v>
      </c>
      <c r="B1" s="2"/>
      <c r="C1" s="2"/>
      <c r="D1" s="2"/>
      <c r="E1" s="2"/>
      <c r="F1" s="2"/>
      <c r="G1" s="3"/>
    </row>
    <row r="2" spans="1:7" s="5" customFormat="1" x14ac:dyDescent="0.25">
      <c r="A2" s="6"/>
      <c r="B2" s="6"/>
      <c r="C2" s="6"/>
      <c r="D2" s="6"/>
      <c r="E2" s="6"/>
      <c r="F2" s="6"/>
      <c r="G2" s="4"/>
    </row>
    <row r="3" spans="1:7" s="5" customFormat="1" x14ac:dyDescent="0.25">
      <c r="A3" s="7" t="s">
        <v>2</v>
      </c>
      <c r="B3" s="7"/>
      <c r="C3" s="7"/>
      <c r="D3" s="7"/>
      <c r="E3" s="8"/>
      <c r="F3" s="8"/>
      <c r="G3" s="3"/>
    </row>
    <row r="4" spans="1:7" s="5" customFormat="1" x14ac:dyDescent="0.25">
      <c r="A4" s="7" t="s">
        <v>3</v>
      </c>
      <c r="B4" s="7"/>
      <c r="C4" s="7"/>
      <c r="D4" s="7"/>
      <c r="E4" s="8"/>
      <c r="F4" s="8"/>
      <c r="G4" s="3"/>
    </row>
    <row r="5" spans="1:7" s="5" customFormat="1" x14ac:dyDescent="0.25">
      <c r="A5" s="7" t="s">
        <v>4</v>
      </c>
      <c r="B5" s="7"/>
      <c r="C5" s="7"/>
      <c r="D5" s="7"/>
      <c r="E5" s="8"/>
      <c r="F5" s="8"/>
      <c r="G5" s="3"/>
    </row>
    <row r="6" spans="1:7" s="5" customFormat="1" x14ac:dyDescent="0.25">
      <c r="A6" s="7" t="s">
        <v>5</v>
      </c>
      <c r="B6" s="7"/>
      <c r="C6" s="7"/>
      <c r="D6" s="7"/>
      <c r="E6" s="8"/>
      <c r="F6" s="8"/>
      <c r="G6" s="3"/>
    </row>
    <row r="7" spans="1:7" s="5" customFormat="1" x14ac:dyDescent="0.25">
      <c r="A7" s="4"/>
      <c r="B7" s="9"/>
      <c r="C7" s="9"/>
      <c r="D7" s="9"/>
      <c r="E7" s="9"/>
      <c r="F7" s="9"/>
      <c r="G7" s="4"/>
    </row>
    <row r="8" spans="1:7" s="5" customFormat="1" x14ac:dyDescent="0.25">
      <c r="A8" s="44" t="s">
        <v>6</v>
      </c>
      <c r="B8" s="46">
        <v>2021</v>
      </c>
      <c r="C8" s="46"/>
      <c r="D8" s="46">
        <v>2022</v>
      </c>
      <c r="E8" s="46"/>
      <c r="F8" s="46"/>
      <c r="G8" s="3"/>
    </row>
    <row r="9" spans="1:7" s="5" customFormat="1" ht="30.75" thickBot="1" x14ac:dyDescent="0.3">
      <c r="A9" s="45"/>
      <c r="B9" s="10" t="s">
        <v>7</v>
      </c>
      <c r="C9" s="11" t="s">
        <v>8</v>
      </c>
      <c r="D9" s="10" t="s">
        <v>7</v>
      </c>
      <c r="E9" s="11" t="s">
        <v>8</v>
      </c>
      <c r="F9" s="11" t="s">
        <v>9</v>
      </c>
      <c r="G9" s="3"/>
    </row>
    <row r="10" spans="1:7" s="5" customFormat="1" x14ac:dyDescent="0.25">
      <c r="A10" s="12" t="s">
        <v>10</v>
      </c>
      <c r="B10" s="13">
        <v>4428770.22</v>
      </c>
      <c r="C10" s="14"/>
      <c r="D10" s="13">
        <v>5609031.5300000003</v>
      </c>
      <c r="E10" s="15"/>
      <c r="F10" s="16">
        <v>0.26649865569227943</v>
      </c>
      <c r="G10" s="3"/>
    </row>
    <row r="11" spans="1:7" s="5" customFormat="1" x14ac:dyDescent="0.25">
      <c r="A11" s="17" t="s">
        <v>11</v>
      </c>
      <c r="B11" s="18">
        <v>10992175.870000001</v>
      </c>
      <c r="C11" s="19">
        <v>12.469464982901684</v>
      </c>
      <c r="D11" s="18">
        <v>7954195.8700000001</v>
      </c>
      <c r="E11" s="20">
        <v>9.1687080790857689E-2</v>
      </c>
      <c r="F11" s="21">
        <v>-0.27637658239178087</v>
      </c>
      <c r="G11" s="3"/>
    </row>
    <row r="12" spans="1:7" s="5" customFormat="1" x14ac:dyDescent="0.25">
      <c r="A12" s="22" t="s">
        <v>12</v>
      </c>
      <c r="B12" s="23">
        <v>7376141.7199999997</v>
      </c>
      <c r="C12" s="24">
        <v>8.3674553586323022</v>
      </c>
      <c r="D12" s="23">
        <v>10155188.01</v>
      </c>
      <c r="E12" s="25">
        <v>0.11705765846563435</v>
      </c>
      <c r="F12" s="26">
        <v>0.37676150967446437</v>
      </c>
      <c r="G12" s="3"/>
    </row>
    <row r="13" spans="1:7" s="5" customFormat="1" x14ac:dyDescent="0.25">
      <c r="A13" s="17" t="s">
        <v>13</v>
      </c>
      <c r="B13" s="18">
        <v>13375580.869999999</v>
      </c>
      <c r="C13" s="19">
        <v>15.173186751826833</v>
      </c>
      <c r="D13" s="18">
        <v>12736331.630000001</v>
      </c>
      <c r="E13" s="20">
        <v>0.14681019756419025</v>
      </c>
      <c r="F13" s="21">
        <v>-4.7792260105410912E-2</v>
      </c>
      <c r="G13" s="3"/>
    </row>
    <row r="14" spans="1:7" s="5" customFormat="1" x14ac:dyDescent="0.25">
      <c r="A14" s="22" t="s">
        <v>14</v>
      </c>
      <c r="B14" s="23">
        <v>6426752.620000001</v>
      </c>
      <c r="C14" s="24">
        <v>7.2904734873807708</v>
      </c>
      <c r="D14" s="23">
        <v>6563055.8199999994</v>
      </c>
      <c r="E14" s="25">
        <v>7.5651572960730815E-2</v>
      </c>
      <c r="F14" s="26">
        <v>2.12087204937411E-2</v>
      </c>
      <c r="G14" s="3"/>
    </row>
    <row r="15" spans="1:7" s="5" customFormat="1" x14ac:dyDescent="0.25">
      <c r="A15" s="17" t="s">
        <v>15</v>
      </c>
      <c r="B15" s="18">
        <v>8426678.1600000001</v>
      </c>
      <c r="C15" s="19">
        <v>9.5591782264945131</v>
      </c>
      <c r="D15" s="18">
        <v>5269518.1399999997</v>
      </c>
      <c r="E15" s="20">
        <v>6.0741116176595999E-2</v>
      </c>
      <c r="F15" s="21">
        <v>-0.37466246604581377</v>
      </c>
      <c r="G15" s="3"/>
    </row>
    <row r="16" spans="1:7" s="5" customFormat="1" x14ac:dyDescent="0.25">
      <c r="A16" s="22" t="s">
        <v>1</v>
      </c>
      <c r="B16" s="23">
        <v>16661920.226</v>
      </c>
      <c r="C16" s="24">
        <v>18.901192381123018</v>
      </c>
      <c r="D16" s="23">
        <v>19687393.191995583</v>
      </c>
      <c r="E16" s="25">
        <v>0.22693426710346784</v>
      </c>
      <c r="F16" s="26">
        <v>0.18158008950700061</v>
      </c>
      <c r="G16" s="3"/>
    </row>
    <row r="17" spans="1:7" s="5" customFormat="1" x14ac:dyDescent="0.25">
      <c r="A17" s="17" t="s">
        <v>16</v>
      </c>
      <c r="B17" s="18">
        <v>5938352.7599999998</v>
      </c>
      <c r="C17" s="19">
        <v>6.7364353220576296</v>
      </c>
      <c r="D17" s="18">
        <v>6526775.5</v>
      </c>
      <c r="E17" s="20">
        <v>7.5233373976782716E-2</v>
      </c>
      <c r="F17" s="21">
        <v>9.9088545895006791E-2</v>
      </c>
      <c r="G17" s="3"/>
    </row>
    <row r="18" spans="1:7" s="5" customFormat="1" x14ac:dyDescent="0.25">
      <c r="A18" s="22" t="s">
        <v>17</v>
      </c>
      <c r="B18" s="23">
        <v>12703333.874000002</v>
      </c>
      <c r="C18" s="24">
        <v>14.410593387635801</v>
      </c>
      <c r="D18" s="23">
        <v>14015814.498004418</v>
      </c>
      <c r="E18" s="25">
        <v>0.16155864618257201</v>
      </c>
      <c r="F18" s="26">
        <v>0.10331780909031124</v>
      </c>
      <c r="G18" s="3"/>
    </row>
    <row r="19" spans="1:7" s="5" customFormat="1" x14ac:dyDescent="0.25">
      <c r="A19" s="17" t="s">
        <v>18</v>
      </c>
      <c r="B19" s="18">
        <v>6251810.5099999998</v>
      </c>
      <c r="C19" s="19">
        <v>7.0920201019474511</v>
      </c>
      <c r="D19" s="18">
        <v>3845453.18</v>
      </c>
      <c r="E19" s="20">
        <v>4.4326086779168113E-2</v>
      </c>
      <c r="F19" s="21">
        <v>-0.38490567270888054</v>
      </c>
      <c r="G19" s="3"/>
    </row>
    <row r="20" spans="1:7" s="5" customFormat="1" ht="15.75" thickBot="1" x14ac:dyDescent="0.3">
      <c r="A20" s="27" t="s">
        <v>19</v>
      </c>
      <c r="B20" s="28">
        <v>92581516.829999998</v>
      </c>
      <c r="C20" s="29">
        <v>100</v>
      </c>
      <c r="D20" s="28">
        <v>92362757.37000002</v>
      </c>
      <c r="E20" s="30">
        <v>1</v>
      </c>
      <c r="F20" s="31">
        <v>-2.3628848121128644E-3</v>
      </c>
      <c r="G20" s="3"/>
    </row>
    <row r="21" spans="1:7" s="34" customFormat="1" ht="24" customHeight="1" x14ac:dyDescent="0.25">
      <c r="A21" s="35" t="s">
        <v>21</v>
      </c>
      <c r="B21" s="32"/>
      <c r="C21" s="32"/>
      <c r="D21" s="32"/>
      <c r="E21" s="32"/>
      <c r="F21" s="32"/>
      <c r="G21" s="33"/>
    </row>
    <row r="22" spans="1:7" s="5" customFormat="1" x14ac:dyDescent="0.25">
      <c r="A22" s="35" t="s">
        <v>20</v>
      </c>
      <c r="B22" s="35"/>
      <c r="C22" s="35"/>
      <c r="D22" s="35"/>
      <c r="E22" s="35"/>
      <c r="F22" s="3"/>
      <c r="G22" s="4"/>
    </row>
    <row r="23" spans="1:7" s="5" customFormat="1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s="36"/>
      <c r="B24" s="36"/>
      <c r="C24" s="36"/>
      <c r="D24" s="36"/>
      <c r="E24" s="36"/>
      <c r="F24" s="36"/>
      <c r="G24" s="36"/>
    </row>
    <row r="25" spans="1:7" x14ac:dyDescent="0.25">
      <c r="A25" s="36"/>
      <c r="B25" s="39">
        <f>(B10/1000000)</f>
        <v>4.4287702199999996</v>
      </c>
      <c r="C25" s="37"/>
      <c r="D25" s="37">
        <f>(D10/1000000)</f>
        <v>5.6090315300000002</v>
      </c>
      <c r="E25" s="37"/>
      <c r="F25" s="37"/>
      <c r="G25" s="36"/>
    </row>
    <row r="26" spans="1:7" x14ac:dyDescent="0.25">
      <c r="A26" s="36"/>
      <c r="B26" s="39">
        <f t="shared" ref="B26:B35" si="0">(B11/1000000)</f>
        <v>10.992175870000001</v>
      </c>
      <c r="C26" s="38">
        <f>(B11*100)/B$20/100</f>
        <v>0.1187297016334702</v>
      </c>
      <c r="D26" s="37">
        <f t="shared" ref="D26:D35" si="1">(D11/1000000)</f>
        <v>7.9541958700000004</v>
      </c>
      <c r="E26" s="38">
        <f>(D11*100)/D$20/100</f>
        <v>8.6119081938361125E-2</v>
      </c>
      <c r="F26" s="38">
        <f>(D11/B11)-100/100</f>
        <v>-0.27637658239178087</v>
      </c>
      <c r="G26" s="36"/>
    </row>
    <row r="27" spans="1:7" x14ac:dyDescent="0.25">
      <c r="B27" s="39">
        <f t="shared" si="0"/>
        <v>7.3761417199999997</v>
      </c>
      <c r="C27" s="38">
        <f t="shared" ref="C27:C35" si="2">(B12*100)/B$20/100</f>
        <v>7.967186078344575E-2</v>
      </c>
      <c r="D27" s="37">
        <f t="shared" si="1"/>
        <v>10.15518801</v>
      </c>
      <c r="E27" s="38">
        <f t="shared" ref="E27:E35" si="3">(D12*100)/D$20/100</f>
        <v>0.10994894803019888</v>
      </c>
      <c r="F27" s="38">
        <f t="shared" ref="F27:F35" si="4">(D12/B12)-100/100</f>
        <v>0.37676150967446431</v>
      </c>
    </row>
    <row r="28" spans="1:7" x14ac:dyDescent="0.25">
      <c r="B28" s="39">
        <f t="shared" si="0"/>
        <v>13.375580869999999</v>
      </c>
      <c r="C28" s="38">
        <f t="shared" si="2"/>
        <v>0.14447355506780585</v>
      </c>
      <c r="D28" s="37">
        <f t="shared" si="1"/>
        <v>12.73633163</v>
      </c>
      <c r="E28" s="38">
        <f t="shared" si="3"/>
        <v>0.13789466655893534</v>
      </c>
      <c r="F28" s="38">
        <f t="shared" si="4"/>
        <v>-4.7792260105410933E-2</v>
      </c>
    </row>
    <row r="29" spans="1:7" x14ac:dyDescent="0.25">
      <c r="B29" s="39">
        <f t="shared" si="0"/>
        <v>6.4267526200000011</v>
      </c>
      <c r="C29" s="38">
        <f t="shared" si="2"/>
        <v>6.9417231862823447E-2</v>
      </c>
      <c r="D29" s="37">
        <f t="shared" si="1"/>
        <v>6.5630558199999998</v>
      </c>
      <c r="E29" s="38">
        <f t="shared" si="3"/>
        <v>7.1057382941792924E-2</v>
      </c>
      <c r="F29" s="38">
        <f t="shared" si="4"/>
        <v>2.1208720493741007E-2</v>
      </c>
    </row>
    <row r="30" spans="1:7" x14ac:dyDescent="0.25">
      <c r="B30" s="39">
        <f t="shared" si="0"/>
        <v>8.4266781599999998</v>
      </c>
      <c r="C30" s="38">
        <f t="shared" si="2"/>
        <v>9.1019011661617424E-2</v>
      </c>
      <c r="D30" s="37">
        <f t="shared" si="1"/>
        <v>5.2695181399999997</v>
      </c>
      <c r="E30" s="38">
        <f t="shared" si="3"/>
        <v>5.7052412574590053E-2</v>
      </c>
      <c r="F30" s="38">
        <f t="shared" si="4"/>
        <v>-0.37466246604581377</v>
      </c>
    </row>
    <row r="31" spans="1:7" x14ac:dyDescent="0.25">
      <c r="B31" s="39">
        <f t="shared" si="0"/>
        <v>16.661920225999999</v>
      </c>
      <c r="C31" s="38">
        <f t="shared" si="2"/>
        <v>0.1799702661665713</v>
      </c>
      <c r="D31" s="37">
        <f t="shared" si="1"/>
        <v>19.687393191995582</v>
      </c>
      <c r="E31" s="38">
        <f t="shared" si="3"/>
        <v>0.21315293904802984</v>
      </c>
      <c r="F31" s="38">
        <f t="shared" si="4"/>
        <v>0.18158008950700055</v>
      </c>
    </row>
    <row r="32" spans="1:7" x14ac:dyDescent="0.25">
      <c r="B32" s="39">
        <f t="shared" si="0"/>
        <v>5.9383527599999999</v>
      </c>
      <c r="C32" s="38">
        <f t="shared" si="2"/>
        <v>6.4141882346820042E-2</v>
      </c>
      <c r="D32" s="37">
        <f t="shared" si="1"/>
        <v>6.5267755000000003</v>
      </c>
      <c r="E32" s="38">
        <f t="shared" si="3"/>
        <v>7.0664580463466506E-2</v>
      </c>
      <c r="F32" s="38">
        <f t="shared" si="4"/>
        <v>9.9088545895006819E-2</v>
      </c>
    </row>
    <row r="33" spans="2:6" x14ac:dyDescent="0.25">
      <c r="B33" s="39">
        <f t="shared" si="0"/>
        <v>12.703333874000002</v>
      </c>
      <c r="C33" s="38">
        <f t="shared" si="2"/>
        <v>0.13721241894671171</v>
      </c>
      <c r="D33" s="37">
        <f t="shared" si="1"/>
        <v>14.015814498004417</v>
      </c>
      <c r="E33" s="38">
        <f t="shared" si="3"/>
        <v>0.15174746723788085</v>
      </c>
      <c r="F33" s="38">
        <f t="shared" si="4"/>
        <v>0.1033178090903113</v>
      </c>
    </row>
    <row r="34" spans="2:6" x14ac:dyDescent="0.25">
      <c r="B34" s="39">
        <f t="shared" si="0"/>
        <v>6.2518105099999994</v>
      </c>
      <c r="C34" s="38">
        <f t="shared" si="2"/>
        <v>6.7527631044106751E-2</v>
      </c>
      <c r="D34" s="37">
        <f t="shared" si="1"/>
        <v>3.8454531800000002</v>
      </c>
      <c r="E34" s="38">
        <f t="shared" si="3"/>
        <v>4.1634239703296536E-2</v>
      </c>
      <c r="F34" s="38">
        <f t="shared" si="4"/>
        <v>-0.38490567270888054</v>
      </c>
    </row>
    <row r="35" spans="2:6" x14ac:dyDescent="0.25">
      <c r="B35" s="39">
        <f t="shared" si="0"/>
        <v>92.581516829999998</v>
      </c>
      <c r="C35" s="38">
        <f t="shared" si="2"/>
        <v>1</v>
      </c>
      <c r="D35" s="37">
        <f t="shared" si="1"/>
        <v>92.362757370000026</v>
      </c>
      <c r="E35" s="38">
        <f t="shared" si="3"/>
        <v>1</v>
      </c>
      <c r="F35" s="38">
        <f t="shared" si="4"/>
        <v>-2.3628848121128865E-3</v>
      </c>
    </row>
  </sheetData>
  <mergeCells count="3">
    <mergeCell ref="A8:A9"/>
    <mergeCell ref="B8:C8"/>
    <mergeCell ref="D8:F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1.10.2-2</vt:lpstr>
      <vt:lpstr>Original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Maria Gomez Gonzalez</dc:creator>
  <cp:lastModifiedBy>Mª Jesús Fraile Gil</cp:lastModifiedBy>
  <dcterms:created xsi:type="dcterms:W3CDTF">2023-01-17T11:55:17Z</dcterms:created>
  <dcterms:modified xsi:type="dcterms:W3CDTF">2023-05-03T10:13:49Z</dcterms:modified>
</cp:coreProperties>
</file>