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3\"/>
    </mc:Choice>
  </mc:AlternateContent>
  <xr:revisionPtr revIDLastSave="0" documentId="13_ncr:1_{7130788B-8EB0-459C-A892-53F565588A2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3.1-20" sheetId="10" r:id="rId1"/>
  </sheets>
  <definedNames>
    <definedName name="_xlnm.Print_Area" localSheetId="0">'1.3.1-20'!$A$1:$J$18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10" l="1"/>
  <c r="J9" i="10"/>
  <c r="J10" i="10"/>
  <c r="J11" i="10"/>
  <c r="J12" i="10"/>
  <c r="J13" i="10"/>
  <c r="J14" i="10"/>
  <c r="J15" i="10"/>
  <c r="J16" i="10"/>
  <c r="J17" i="10"/>
  <c r="G8" i="10"/>
  <c r="G9" i="10"/>
  <c r="G10" i="10"/>
  <c r="G11" i="10"/>
  <c r="G12" i="10"/>
  <c r="G13" i="10"/>
  <c r="G14" i="10"/>
  <c r="G15" i="10"/>
  <c r="G16" i="10"/>
  <c r="G17" i="10"/>
  <c r="D8" i="10"/>
  <c r="D9" i="10"/>
  <c r="D10" i="10"/>
  <c r="D11" i="10"/>
  <c r="D12" i="10"/>
  <c r="D13" i="10"/>
  <c r="D14" i="10"/>
  <c r="D15" i="10"/>
  <c r="D16" i="10"/>
  <c r="D17" i="10"/>
  <c r="I8" i="10"/>
  <c r="I9" i="10"/>
  <c r="I10" i="10"/>
  <c r="I11" i="10"/>
  <c r="I12" i="10"/>
  <c r="I13" i="10"/>
  <c r="I14" i="10"/>
  <c r="I15" i="10"/>
  <c r="I16" i="10"/>
  <c r="I17" i="10"/>
</calcChain>
</file>

<file path=xl/sharedStrings.xml><?xml version="1.0" encoding="utf-8"?>
<sst xmlns="http://schemas.openxmlformats.org/spreadsheetml/2006/main" count="20" uniqueCount="18">
  <si>
    <t>% var.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</si>
  <si>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</si>
  <si>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</si>
  <si>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</si>
  <si>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</si>
  <si>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</si>
  <si>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</si>
  <si>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</si>
  <si>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</si>
  <si>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</si>
  <si>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Total CyL</t>
  </si>
  <si>
    <t>Fuente:  Consejería de Agricultura, Ganadería y Desarrollo Rural de la Junta de Castilla y León.</t>
  </si>
  <si>
    <t>Total</t>
  </si>
  <si>
    <t>Ayudas Agroambiente, Climma y Agricultura Ecológica</t>
  </si>
  <si>
    <t>Indemnización compensatoria en zonas de montaña</t>
  </si>
  <si>
    <t>CES. Informe de Situación Económica y Social de Castilla y León en 2022</t>
  </si>
  <si>
    <t>Ayudas agroambiente y clima, agricultura ecológica e Indemnización compensatoria de zonas de montaña, 2021-2022</t>
  </si>
  <si>
    <t>Cuadro 1.3.1-20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</si>
</sst>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rgb="FFD8D8D8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5" borderId="0" applyNumberFormat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3" fillId="2" borderId="0" xfId="1" applyFont="1"/>
    <xf numFmtId="0" fontId="1" fillId="0" borderId="0" xfId="0" applyFont="1" applyAlignment="1">
      <alignment horizontal="left" vertical="center" indent="1"/>
    </xf>
    <xf numFmtId="4" fontId="5" fillId="4" borderId="0" xfId="0" applyNumberFormat="1" applyFont="1" applyFill="1" applyAlignment="1">
      <alignment horizontal="right" vertical="center"/>
    </xf>
    <xf numFmtId="164" fontId="1" fillId="0" borderId="0" xfId="0" applyNumberFormat="1" applyFont="1" applyAlignment="1">
      <alignment horizontal="right" vertical="center" indent="2"/>
    </xf>
    <xf numFmtId="4" fontId="1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 indent="2"/>
    </xf>
    <xf numFmtId="4" fontId="5" fillId="0" borderId="0" xfId="0" applyNumberFormat="1" applyFont="1" applyAlignment="1">
      <alignment horizontal="right" vertical="center"/>
    </xf>
    <xf numFmtId="4" fontId="1" fillId="0" borderId="0" xfId="0" applyNumberFormat="1" applyFont="1"/>
    <xf numFmtId="0" fontId="4" fillId="3" borderId="0" xfId="2" applyFont="1"/>
    <xf numFmtId="0" fontId="3" fillId="2" borderId="0" xfId="1" applyFont="1" applyAlignment="1">
      <alignment horizontal="center" vertical="center" wrapText="1"/>
    </xf>
    <xf numFmtId="0" fontId="3" fillId="2" borderId="0" xfId="1" applyFont="1" applyAlignment="1">
      <alignment horizontal="right" vertical="center" wrapText="1" indent="2"/>
    </xf>
    <xf numFmtId="0" fontId="3" fillId="6" borderId="0" xfId="3" applyFont="1" applyFill="1" applyAlignment="1">
      <alignment horizontal="left" vertical="center" indent="1"/>
    </xf>
    <xf numFmtId="4" fontId="3" fillId="6" borderId="0" xfId="3" applyNumberFormat="1" applyFont="1" applyFill="1" applyAlignment="1">
      <alignment horizontal="right" vertical="center"/>
    </xf>
    <xf numFmtId="4" fontId="3" fillId="6" borderId="0" xfId="3" applyNumberFormat="1" applyFont="1" applyFill="1" applyAlignment="1">
      <alignment horizontal="right" vertical="center" indent="2"/>
    </xf>
    <xf numFmtId="164" fontId="3" fillId="6" borderId="0" xfId="3" applyNumberFormat="1" applyFont="1" applyFill="1" applyAlignment="1">
      <alignment horizontal="right" vertical="center" indent="2"/>
    </xf>
    <xf numFmtId="0" fontId="2" fillId="3" borderId="0" xfId="2"/>
    <xf numFmtId="0" fontId="7" fillId="0" borderId="0" xfId="0" applyFont="1"/>
    <xf numFmtId="0" fontId="4" fillId="3" borderId="0" xfId="2" applyFont="1" applyAlignment="1">
      <alignment horizontal="center" vertical="center" wrapText="1"/>
    </xf>
  </cellXfs>
  <cellStyles count="4">
    <cellStyle name="40% - Énfasis1" xfId="1" builtinId="31"/>
    <cellStyle name="60% - Énfasis1" xfId="3" builtinId="32"/>
    <cellStyle name="Énfasis1" xfId="2" builtinId="29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.##000"/>
      <alignment horizontal="right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bottom" textRotation="0" wrapText="0" relativeIndent="0" justifyLastLine="0" shrinkToFit="0" readingOrder="0"/>
    </dxf>
  </dxfs>
  <tableStyles count="0" defaultTableStyle="TableStyleMedium9" defaultPivotStyle="PivotStyleLight16"/>
  <colors>
    <mruColors>
      <color rgb="FF4E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3123" displayName="Tabla3123" ref="A8:J17" headerRowCount="0" totalsRowShown="0" headerRowDxfId="23" dataDxfId="21" headerRowBorderDxfId="22" tableBorderDxfId="20">
  <tableColumns count="10">
    <tableColumn id="1" xr3:uid="{00000000-0010-0000-0000-000001000000}" name="Columna1" headerRowDxfId="19" dataDxfId="18"/>
    <tableColumn id="3" xr3:uid="{00000000-0010-0000-0000-000003000000}" name="Columna3" headerRowDxfId="17" dataDxfId="16"/>
    <tableColumn id="2" xr3:uid="{00000000-0010-0000-0000-000002000000}" name="Columna2" headerRowDxfId="15" dataDxfId="14"/>
    <tableColumn id="4" xr3:uid="{00000000-0010-0000-0000-000004000000}" name="Columna4" headerRowDxfId="13" dataDxfId="12">
      <calculatedColumnFormula>(Tabla3123[[#This Row],[Columna2]]*100/Tabla3123[[#This Row],[Columna3]])-100</calculatedColumnFormula>
    </tableColumn>
    <tableColumn id="5" xr3:uid="{00000000-0010-0000-0000-000005000000}" name="Columna5" headerRowDxfId="11" dataDxfId="10"/>
    <tableColumn id="6" xr3:uid="{00000000-0010-0000-0000-000006000000}" name="Columna6" headerRowDxfId="9" dataDxfId="8"/>
    <tableColumn id="7" xr3:uid="{00000000-0010-0000-0000-000007000000}" name="Columna7" headerRowDxfId="7" dataDxfId="6">
      <calculatedColumnFormula>(Tabla3123[[#This Row],[Columna6]]*100/Tabla3123[[#This Row],[Columna5]])-100</calculatedColumnFormula>
    </tableColumn>
    <tableColumn id="8" xr3:uid="{00000000-0010-0000-0000-000008000000}" name="Columna8" headerRowDxfId="5" dataDxfId="4"/>
    <tableColumn id="10" xr3:uid="{00000000-0010-0000-0000-00000A000000}" name="Columna10" headerRowDxfId="3" dataDxfId="2">
      <calculatedColumnFormula>SUM(Tabla3123[[#This Row],[Columna6]]+Tabla3123[[#This Row],[Columna2]])</calculatedColumnFormula>
    </tableColumn>
    <tableColumn id="9" xr3:uid="{00000000-0010-0000-0000-000009000000}" name="Columna9" headerRowDxfId="1" dataDxfId="0">
      <calculatedColumnFormula>(Tabla3123[[#This Row],[Columna10]]*100/Tabla3123[[#This Row],[Columna8]])-100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zoomScale="110" zoomScaleNormal="110" workbookViewId="0">
      <selection activeCell="D23" sqref="D23"/>
    </sheetView>
  </sheetViews>
  <sheetFormatPr baseColWidth="10" defaultRowHeight="15" x14ac:dyDescent="0.25"/>
  <cols>
    <col min="1" max="1" width="14" customWidth="1"/>
    <col min="2" max="3" width="15.140625" customWidth="1"/>
    <col min="4" max="4" width="11.7109375" customWidth="1"/>
    <col min="5" max="6" width="15.28515625" customWidth="1"/>
    <col min="7" max="7" width="12.140625" customWidth="1"/>
    <col min="8" max="9" width="16.28515625" customWidth="1"/>
    <col min="10" max="10" width="12.140625" customWidth="1"/>
    <col min="11" max="11" width="11.42578125" customWidth="1"/>
  </cols>
  <sheetData>
    <row r="1" spans="1:14" ht="15.75" x14ac:dyDescent="0.25">
      <c r="A1" s="10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1"/>
      <c r="M1" s="1"/>
      <c r="N1" s="18"/>
    </row>
    <row r="2" spans="1:14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8"/>
    </row>
    <row r="3" spans="1:14" ht="15.75" x14ac:dyDescent="0.25">
      <c r="A3" s="2" t="s">
        <v>17</v>
      </c>
      <c r="B3" s="2"/>
      <c r="C3" s="2"/>
      <c r="D3" s="2"/>
      <c r="E3" s="2"/>
      <c r="F3" s="2"/>
      <c r="G3" s="2"/>
      <c r="H3" s="2"/>
      <c r="I3" s="2"/>
      <c r="J3" s="2"/>
      <c r="K3" s="1"/>
      <c r="L3" s="1"/>
      <c r="M3" s="1"/>
      <c r="N3" s="18"/>
    </row>
    <row r="4" spans="1:14" ht="15.75" x14ac:dyDescent="0.25">
      <c r="A4" s="2" t="s">
        <v>16</v>
      </c>
      <c r="B4" s="2"/>
      <c r="C4" s="2"/>
      <c r="D4" s="2"/>
      <c r="E4" s="2"/>
      <c r="F4" s="2"/>
      <c r="G4" s="2"/>
      <c r="H4" s="2"/>
      <c r="I4" s="2"/>
      <c r="J4" s="2"/>
      <c r="K4" s="1"/>
      <c r="L4" s="1"/>
      <c r="M4" s="1"/>
      <c r="N4" s="18"/>
    </row>
    <row r="5" spans="1:14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8"/>
    </row>
    <row r="6" spans="1:14" ht="27.75" customHeight="1" x14ac:dyDescent="0.25">
      <c r="A6" s="1"/>
      <c r="B6" s="19" t="s">
        <v>13</v>
      </c>
      <c r="C6" s="19"/>
      <c r="D6" s="19"/>
      <c r="E6" s="19" t="s">
        <v>14</v>
      </c>
      <c r="F6" s="19"/>
      <c r="G6" s="19"/>
      <c r="H6" s="19" t="s">
        <v>12</v>
      </c>
      <c r="I6" s="19"/>
      <c r="J6" s="19"/>
      <c r="K6" s="1"/>
      <c r="L6" s="1"/>
      <c r="M6" s="1"/>
      <c r="N6" s="18"/>
    </row>
    <row r="7" spans="1:14" ht="27" customHeight="1" x14ac:dyDescent="0.25">
      <c r="A7" s="1"/>
      <c r="B7" s="11">
        <v>2021</v>
      </c>
      <c r="C7" s="11">
        <v>2022</v>
      </c>
      <c r="D7" s="12" t="s">
        <v>0</v>
      </c>
      <c r="E7" s="11">
        <v>2021</v>
      </c>
      <c r="F7" s="11">
        <v>2022</v>
      </c>
      <c r="G7" s="12" t="s">
        <v>0</v>
      </c>
      <c r="H7" s="11">
        <v>2021</v>
      </c>
      <c r="I7" s="11">
        <v>2022</v>
      </c>
      <c r="J7" s="12" t="s">
        <v>0</v>
      </c>
      <c r="K7" s="1"/>
      <c r="L7" s="1"/>
      <c r="M7" s="1"/>
      <c r="N7" s="18"/>
    </row>
    <row r="8" spans="1:14" ht="20.25" customHeight="1" x14ac:dyDescent="0.25">
      <c r="A8" s="3" t="s">
        <v>1</v>
      </c>
      <c r="B8" s="4">
        <v>4556578.97</v>
      </c>
      <c r="C8" s="4">
        <v>3857417.57</v>
      </c>
      <c r="D8" s="5">
        <f>(Tabla3123[[#This Row],[Columna2]]*100/Tabla3123[[#This Row],[Columna3]])-100</f>
        <v>-15.343998306694544</v>
      </c>
      <c r="E8" s="6">
        <v>4708786.82</v>
      </c>
      <c r="F8" s="6">
        <v>5184263.92</v>
      </c>
      <c r="G8" s="5">
        <f>(Tabla3123[[#This Row],[Columna6]]*100/Tabla3123[[#This Row],[Columna5]])-100</f>
        <v>10.097656109222626</v>
      </c>
      <c r="H8" s="6">
        <v>9265365.7899999991</v>
      </c>
      <c r="I8" s="6">
        <f>SUM(Tabla3123[[#This Row],[Columna6]]+Tabla3123[[#This Row],[Columna2]])</f>
        <v>9041681.4900000002</v>
      </c>
      <c r="J8" s="7">
        <f>(Tabla3123[[#This Row],[Columna10]]*100/Tabla3123[[#This Row],[Columna8]])-100</f>
        <v>-2.4141982634017438</v>
      </c>
      <c r="K8" s="1"/>
      <c r="L8" s="1"/>
      <c r="M8" s="1"/>
      <c r="N8" s="18"/>
    </row>
    <row r="9" spans="1:14" ht="20.25" customHeight="1" x14ac:dyDescent="0.25">
      <c r="A9" s="3" t="s">
        <v>2</v>
      </c>
      <c r="B9" s="8">
        <v>3100583.99</v>
      </c>
      <c r="C9" s="8">
        <v>2641427.71</v>
      </c>
      <c r="D9" s="5">
        <f>(Tabla3123[[#This Row],[Columna2]]*100/Tabla3123[[#This Row],[Columna3]])-100</f>
        <v>-14.8087031823963</v>
      </c>
      <c r="E9" s="6">
        <v>5739442.9500000002</v>
      </c>
      <c r="F9" s="6">
        <v>5451365.5499999998</v>
      </c>
      <c r="G9" s="5">
        <f>(Tabla3123[[#This Row],[Columna6]]*100/Tabla3123[[#This Row],[Columna5]])-100</f>
        <v>-5.0192571388831482</v>
      </c>
      <c r="H9" s="6">
        <v>8840026.9399999995</v>
      </c>
      <c r="I9" s="6">
        <f>SUM(Tabla3123[[#This Row],[Columna6]]+Tabla3123[[#This Row],[Columna2]])</f>
        <v>8092793.2599999998</v>
      </c>
      <c r="J9" s="7">
        <f>(Tabla3123[[#This Row],[Columna10]]*100/Tabla3123[[#This Row],[Columna8]])-100</f>
        <v>-8.4528439231204402</v>
      </c>
      <c r="K9" s="1"/>
      <c r="L9" s="1"/>
      <c r="M9" s="1"/>
      <c r="N9" s="18"/>
    </row>
    <row r="10" spans="1:14" ht="20.25" customHeight="1" x14ac:dyDescent="0.25">
      <c r="A10" s="3" t="s">
        <v>3</v>
      </c>
      <c r="B10" s="4">
        <v>4334130.6900000004</v>
      </c>
      <c r="C10" s="4">
        <v>3685399.88</v>
      </c>
      <c r="D10" s="5">
        <f>(Tabla3123[[#This Row],[Columna2]]*100/Tabla3123[[#This Row],[Columna3]])-100</f>
        <v>-14.967956815349297</v>
      </c>
      <c r="E10" s="6">
        <v>4774099.7</v>
      </c>
      <c r="F10" s="6">
        <v>5449830.9000000004</v>
      </c>
      <c r="G10" s="5">
        <f>(Tabla3123[[#This Row],[Columna6]]*100/Tabla3123[[#This Row],[Columna5]])-100</f>
        <v>14.154107422599481</v>
      </c>
      <c r="H10" s="6">
        <v>9108230.3900000006</v>
      </c>
      <c r="I10" s="6">
        <f>SUM(Tabla3123[[#This Row],[Columna6]]+Tabla3123[[#This Row],[Columna2]])</f>
        <v>9135230.7800000012</v>
      </c>
      <c r="J10" s="5">
        <f>(Tabla3123[[#This Row],[Columna10]]*100/Tabla3123[[#This Row],[Columna8]])-100</f>
        <v>0.2964394711583509</v>
      </c>
      <c r="K10" s="1"/>
      <c r="L10" s="1"/>
      <c r="M10" s="1"/>
      <c r="N10" s="18"/>
    </row>
    <row r="11" spans="1:14" ht="20.25" customHeight="1" x14ac:dyDescent="0.25">
      <c r="A11" s="3" t="s">
        <v>4</v>
      </c>
      <c r="B11" s="8">
        <v>3162966.83</v>
      </c>
      <c r="C11" s="8">
        <v>1724788.72</v>
      </c>
      <c r="D11" s="5">
        <f>(Tabla3123[[#This Row],[Columna2]]*100/Tabla3123[[#This Row],[Columna3]])-100</f>
        <v>-45.469275755888972</v>
      </c>
      <c r="E11" s="6">
        <v>3785029.18</v>
      </c>
      <c r="F11" s="6">
        <v>3944359.83</v>
      </c>
      <c r="G11" s="5">
        <f>(Tabla3123[[#This Row],[Columna6]]*100/Tabla3123[[#This Row],[Columna5]])-100</f>
        <v>4.2094959489849941</v>
      </c>
      <c r="H11" s="6">
        <v>6947996.0099999998</v>
      </c>
      <c r="I11" s="6">
        <f>SUM(Tabla3123[[#This Row],[Columna6]]+Tabla3123[[#This Row],[Columna2]])</f>
        <v>5669148.5499999998</v>
      </c>
      <c r="J11" s="7">
        <f>(Tabla3123[[#This Row],[Columna10]]*100/Tabla3123[[#This Row],[Columna8]])-100</f>
        <v>-18.405990132397903</v>
      </c>
      <c r="K11" s="1"/>
      <c r="L11" s="1"/>
      <c r="M11" s="1"/>
      <c r="N11" s="18"/>
    </row>
    <row r="12" spans="1:14" ht="20.25" customHeight="1" x14ac:dyDescent="0.25">
      <c r="A12" s="3" t="s">
        <v>5</v>
      </c>
      <c r="B12" s="4">
        <v>7553009.1100000003</v>
      </c>
      <c r="C12" s="4">
        <v>7066702.3499999996</v>
      </c>
      <c r="D12" s="5">
        <f>(Tabla3123[[#This Row],[Columna2]]*100/Tabla3123[[#This Row],[Columna3]])-100</f>
        <v>-6.4385829927855127</v>
      </c>
      <c r="E12" s="6">
        <v>5431999.5599999996</v>
      </c>
      <c r="F12" s="6">
        <v>5911642.5700000003</v>
      </c>
      <c r="G12" s="5">
        <f>(Tabla3123[[#This Row],[Columna6]]*100/Tabla3123[[#This Row],[Columna5]])-100</f>
        <v>8.8299530348268433</v>
      </c>
      <c r="H12" s="6">
        <v>12985008.67</v>
      </c>
      <c r="I12" s="6">
        <f>SUM(Tabla3123[[#This Row],[Columna6]]+Tabla3123[[#This Row],[Columna2]])</f>
        <v>12978344.92</v>
      </c>
      <c r="J12" s="7">
        <f>(Tabla3123[[#This Row],[Columna10]]*100/Tabla3123[[#This Row],[Columna8]])-100</f>
        <v>-5.1318795153335373E-2</v>
      </c>
      <c r="K12" s="1"/>
      <c r="L12" s="1"/>
      <c r="M12" s="1"/>
      <c r="N12" s="18"/>
    </row>
    <row r="13" spans="1:14" ht="20.25" customHeight="1" x14ac:dyDescent="0.25">
      <c r="A13" s="3" t="s">
        <v>6</v>
      </c>
      <c r="B13" s="8">
        <v>2322315.9500000002</v>
      </c>
      <c r="C13" s="8">
        <v>1800957.19</v>
      </c>
      <c r="D13" s="5">
        <f>(Tabla3123[[#This Row],[Columna2]]*100/Tabla3123[[#This Row],[Columna3]])-100</f>
        <v>-22.449949585886458</v>
      </c>
      <c r="E13" s="6">
        <v>2783975.41</v>
      </c>
      <c r="F13" s="6">
        <v>2783709.87</v>
      </c>
      <c r="G13" s="5">
        <f>(Tabla3123[[#This Row],[Columna6]]*100/Tabla3123[[#This Row],[Columna5]])-100</f>
        <v>-9.5381589595291416E-3</v>
      </c>
      <c r="H13" s="6">
        <v>5106291.3600000003</v>
      </c>
      <c r="I13" s="6">
        <f>SUM(Tabla3123[[#This Row],[Columna6]]+Tabla3123[[#This Row],[Columna2]])</f>
        <v>4584667.0600000005</v>
      </c>
      <c r="J13" s="7">
        <f>(Tabla3123[[#This Row],[Columna10]]*100/Tabla3123[[#This Row],[Columna8]])-100</f>
        <v>-10.215325825042612</v>
      </c>
      <c r="K13" s="1"/>
      <c r="L13" s="1"/>
      <c r="M13" s="1"/>
      <c r="N13" s="18"/>
    </row>
    <row r="14" spans="1:14" ht="20.25" customHeight="1" x14ac:dyDescent="0.25">
      <c r="A14" s="3" t="s">
        <v>7</v>
      </c>
      <c r="B14" s="4">
        <v>1663102.41</v>
      </c>
      <c r="C14" s="4">
        <v>1652846.45</v>
      </c>
      <c r="D14" s="5">
        <f>(Tabla3123[[#This Row],[Columna2]]*100/Tabla3123[[#This Row],[Columna3]])-100</f>
        <v>-0.61667639577288469</v>
      </c>
      <c r="E14" s="6">
        <v>3657609.12</v>
      </c>
      <c r="F14" s="6">
        <v>3179638.7</v>
      </c>
      <c r="G14" s="5">
        <f>(Tabla3123[[#This Row],[Columna6]]*100/Tabla3123[[#This Row],[Columna5]])-100</f>
        <v>-13.06783760425445</v>
      </c>
      <c r="H14" s="6">
        <v>5320711.53</v>
      </c>
      <c r="I14" s="6">
        <f>SUM(Tabla3123[[#This Row],[Columna6]]+Tabla3123[[#This Row],[Columna2]])</f>
        <v>4832485.1500000004</v>
      </c>
      <c r="J14" s="7">
        <f>(Tabla3123[[#This Row],[Columna10]]*100/Tabla3123[[#This Row],[Columna8]])-100</f>
        <v>-9.1759603437850643</v>
      </c>
      <c r="K14" s="1"/>
      <c r="L14" s="1"/>
      <c r="M14" s="1"/>
      <c r="N14" s="18"/>
    </row>
    <row r="15" spans="1:14" ht="20.25" customHeight="1" x14ac:dyDescent="0.25">
      <c r="A15" s="3" t="s">
        <v>8</v>
      </c>
      <c r="B15" s="8">
        <v>6625921.8300000001</v>
      </c>
      <c r="C15" s="8">
        <v>3994297.6</v>
      </c>
      <c r="D15" s="5">
        <f>(Tabla3123[[#This Row],[Columna2]]*100/Tabla3123[[#This Row],[Columna3]])-100</f>
        <v>-39.717103484150222</v>
      </c>
      <c r="E15" s="6">
        <v>3280944.19</v>
      </c>
      <c r="F15" s="6">
        <v>3651264.97</v>
      </c>
      <c r="G15" s="5">
        <f>(Tabla3123[[#This Row],[Columna6]]*100/Tabla3123[[#This Row],[Columna5]])-100</f>
        <v>11.287018570102532</v>
      </c>
      <c r="H15" s="6">
        <v>9906866.0199999996</v>
      </c>
      <c r="I15" s="6">
        <f>SUM(Tabla3123[[#This Row],[Columna6]]+Tabla3123[[#This Row],[Columna2]])</f>
        <v>7645562.5700000003</v>
      </c>
      <c r="J15" s="7">
        <f>(Tabla3123[[#This Row],[Columna10]]*100/Tabla3123[[#This Row],[Columna8]])-100</f>
        <v>-22.825618570341774</v>
      </c>
      <c r="K15" s="1"/>
      <c r="L15" s="1"/>
      <c r="M15" s="1"/>
      <c r="N15" s="18"/>
    </row>
    <row r="16" spans="1:14" ht="20.25" customHeight="1" x14ac:dyDescent="0.25">
      <c r="A16" s="3" t="s">
        <v>9</v>
      </c>
      <c r="B16" s="4">
        <v>5738777.7199999997</v>
      </c>
      <c r="C16" s="4">
        <v>4256123.3600000003</v>
      </c>
      <c r="D16" s="5">
        <f>(Tabla3123[[#This Row],[Columna2]]*100/Tabla3123[[#This Row],[Columna3]])-100</f>
        <v>-25.835716808351989</v>
      </c>
      <c r="E16" s="6">
        <v>3746630.13</v>
      </c>
      <c r="F16" s="6">
        <v>4112522.34</v>
      </c>
      <c r="G16" s="5">
        <f>(Tabla3123[[#This Row],[Columna6]]*100/Tabla3123[[#This Row],[Columna5]])-100</f>
        <v>9.7659015516431538</v>
      </c>
      <c r="H16" s="6">
        <v>9485407.8499999996</v>
      </c>
      <c r="I16" s="6">
        <f>SUM(Tabla3123[[#This Row],[Columna6]]+Tabla3123[[#This Row],[Columna2]])</f>
        <v>8368645.7000000002</v>
      </c>
      <c r="J16" s="7">
        <f>(Tabla3123[[#This Row],[Columna10]]*100/Tabla3123[[#This Row],[Columna8]])-100</f>
        <v>-11.77347529658411</v>
      </c>
      <c r="K16" s="1"/>
      <c r="L16" s="1"/>
      <c r="M16" s="1"/>
      <c r="N16" s="18"/>
    </row>
    <row r="17" spans="1:14" ht="20.25" customHeight="1" x14ac:dyDescent="0.25">
      <c r="A17" s="13" t="s">
        <v>10</v>
      </c>
      <c r="B17" s="14">
        <v>39057387.5</v>
      </c>
      <c r="C17" s="14">
        <v>30679960.829999998</v>
      </c>
      <c r="D17" s="15">
        <f>(Tabla3123[[#This Row],[Columna2]]*100/Tabla3123[[#This Row],[Columna3]])-100</f>
        <v>-21.449019522875147</v>
      </c>
      <c r="E17" s="14">
        <v>37908517.060000002</v>
      </c>
      <c r="F17" s="14">
        <v>39668598.649999999</v>
      </c>
      <c r="G17" s="15">
        <f>(Tabla3123[[#This Row],[Columna6]]*100/Tabla3123[[#This Row],[Columna5]])-100</f>
        <v>4.6429713597454025</v>
      </c>
      <c r="H17" s="14">
        <v>76965904.560000002</v>
      </c>
      <c r="I17" s="14">
        <f>SUM(Tabla3123[[#This Row],[Columna6]]+Tabla3123[[#This Row],[Columna2]])</f>
        <v>70348559.479999989</v>
      </c>
      <c r="J17" s="16">
        <f>(Tabla3123[[#This Row],[Columna10]]*100/Tabla3123[[#This Row],[Columna8]])-100</f>
        <v>-8.5977617203749617</v>
      </c>
      <c r="K17" s="1"/>
      <c r="L17" s="1"/>
      <c r="M17" s="1"/>
      <c r="N17" s="18"/>
    </row>
    <row r="18" spans="1:14" ht="18.75" customHeight="1" x14ac:dyDescent="0.25">
      <c r="A18" s="1" t="s">
        <v>11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8"/>
    </row>
    <row r="19" spans="1:14" ht="15.75" x14ac:dyDescent="0.25">
      <c r="A19" s="1"/>
      <c r="B19" s="1"/>
      <c r="C19" s="1"/>
      <c r="D19" s="1"/>
      <c r="E19" s="1"/>
      <c r="F19" s="1"/>
      <c r="G19" s="1"/>
      <c r="H19" s="9"/>
      <c r="I19" s="1"/>
      <c r="J19" s="1"/>
      <c r="K19" s="1"/>
      <c r="L19" s="1"/>
      <c r="M19" s="1"/>
      <c r="N19" s="18"/>
    </row>
    <row r="20" spans="1:14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8"/>
    </row>
    <row r="21" spans="1:14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8"/>
    </row>
    <row r="22" spans="1:14" ht="15.7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8"/>
    </row>
    <row r="23" spans="1:14" ht="15.75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spans="1:14" ht="15.75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spans="1:14" ht="15.75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4" ht="15.75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</row>
    <row r="27" spans="1:14" ht="15.75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</row>
    <row r="28" spans="1:14" ht="15.75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</row>
    <row r="29" spans="1:14" ht="15.75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</row>
  </sheetData>
  <mergeCells count="3">
    <mergeCell ref="B6:D6"/>
    <mergeCell ref="E6:G6"/>
    <mergeCell ref="H6:J6"/>
  </mergeCells>
  <pageMargins left="0.31496062992125984" right="0.19685039370078741" top="0.74803149606299213" bottom="0.74803149606299213" header="0.31496062992125984" footer="0.31496062992125984"/>
  <pageSetup paperSize="9" scale="9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1.3.1-20</vt:lpstr>
      <vt:lpstr>'1.3.1-20'!Área_de_impresión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2021-02-12T08:15:40Z</cp:lastPrinted>
  <dcterms:created xsi:type="dcterms:W3CDTF">2014-06-27T11:56:58Z</dcterms:created>
  <dcterms:modified xsi:type="dcterms:W3CDTF">2023-04-18T10:55:00Z</dcterms:modified>
</cp:coreProperties>
</file>