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Y:\COMISION DE ECONOMIA\ISSES 2022\2_CUADROS Y GRÁFICOS\Cuadros\1.8\1.8.1\"/>
    </mc:Choice>
  </mc:AlternateContent>
  <xr:revisionPtr revIDLastSave="0" documentId="13_ncr:1_{9F9EDF01-B2AE-490A-91BB-711CC415C765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8.1-2" sheetId="13" r:id="rId1"/>
  </sheets>
  <definedNames>
    <definedName name="_xlnm.Print_Area" localSheetId="0">'1.8.1-2'!$A$1:$C$6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3" l="1"/>
  <c r="F16" i="13"/>
  <c r="F13" i="13"/>
  <c r="F17" i="13" s="1"/>
  <c r="F21" i="13" l="1"/>
  <c r="G20" i="13" s="1"/>
  <c r="G16" i="13"/>
  <c r="G13" i="13"/>
  <c r="B13" i="13"/>
  <c r="B17" i="13" s="1"/>
  <c r="D13" i="13"/>
  <c r="D17" i="13" s="1"/>
  <c r="B16" i="13"/>
  <c r="D16" i="13"/>
  <c r="B20" i="13"/>
  <c r="D20" i="13"/>
  <c r="D21" i="13" l="1"/>
  <c r="E20" i="13" s="1"/>
  <c r="G15" i="13"/>
  <c r="G12" i="13"/>
  <c r="G8" i="13"/>
  <c r="G14" i="13"/>
  <c r="G11" i="13"/>
  <c r="G21" i="13"/>
  <c r="G19" i="13"/>
  <c r="G10" i="13"/>
  <c r="G18" i="13"/>
  <c r="G9" i="13"/>
  <c r="G17" i="13"/>
  <c r="B21" i="13"/>
  <c r="C17" i="13" s="1"/>
  <c r="E12" i="13" l="1"/>
  <c r="E9" i="13"/>
  <c r="E13" i="13"/>
  <c r="E15" i="13"/>
  <c r="E8" i="13"/>
  <c r="E19" i="13"/>
  <c r="E21" i="13"/>
  <c r="E10" i="13"/>
  <c r="E11" i="13"/>
  <c r="E16" i="13"/>
  <c r="E14" i="13"/>
  <c r="E18" i="13"/>
  <c r="E17" i="13"/>
  <c r="C8" i="13"/>
  <c r="C11" i="13"/>
  <c r="C16" i="13"/>
  <c r="C20" i="13"/>
  <c r="C21" i="13" s="1"/>
  <c r="C13" i="13"/>
  <c r="C9" i="13"/>
  <c r="C12" i="13"/>
  <c r="C14" i="13"/>
  <c r="C18" i="13"/>
  <c r="C15" i="13"/>
  <c r="C10" i="13"/>
  <c r="C19" i="13"/>
</calcChain>
</file>

<file path=xl/sharedStrings.xml><?xml version="1.0" encoding="utf-8"?>
<sst xmlns="http://schemas.openxmlformats.org/spreadsheetml/2006/main" count="28" uniqueCount="25">
  <si>
    <t>CES. Informe de Situación Económica y Social de Castilla y León en 2022</t>
  </si>
  <si>
    <t>Fuente:  Consejería de Economía y Hacienda de la Junta de Castilla y León.</t>
  </si>
  <si>
    <t xml:space="preserve">Total General </t>
  </si>
  <si>
    <t xml:space="preserve">Total Ingresos Financieros </t>
  </si>
  <si>
    <t>IX. Pasivos Financieros</t>
  </si>
  <si>
    <t xml:space="preserve">VIII. Activos Financieros  </t>
  </si>
  <si>
    <t>Total Ingresos no Financieros</t>
  </si>
  <si>
    <t>Total Operaciones de Capital</t>
  </si>
  <si>
    <t xml:space="preserve">VII. Transferencias de capital  </t>
  </si>
  <si>
    <t xml:space="preserve">VI. Enajenación de Inversiones Reales  </t>
  </si>
  <si>
    <t xml:space="preserve">Total Ingresos corrientes </t>
  </si>
  <si>
    <t xml:space="preserve">V. Ingresos Patrimoniales  </t>
  </si>
  <si>
    <t xml:space="preserve">IV. Transferencias Corrientes </t>
  </si>
  <si>
    <t xml:space="preserve">III. Tasas y Otros Ingresos  </t>
  </si>
  <si>
    <t xml:space="preserve">II. Impuestos Indirectos  </t>
  </si>
  <si>
    <t xml:space="preserve">I. Impuestos Directos  </t>
  </si>
  <si>
    <t>%</t>
  </si>
  <si>
    <r>
      <t>2020</t>
    </r>
    <r>
      <rPr>
        <b/>
        <vertAlign val="superscript"/>
        <sz val="11"/>
        <color rgb="FFFFFFFF"/>
        <rFont val="Calibri"/>
        <family val="2"/>
        <scheme val="minor"/>
      </rPr>
      <t>(1)</t>
    </r>
  </si>
  <si>
    <t>Ingresos (millones de euros)</t>
  </si>
  <si>
    <t>Presupuestos Consolidados de la Comunidad de Castilla y León, 2020-2022</t>
  </si>
  <si>
    <t>Cuadro 1.8.1-2</t>
  </si>
  <si>
    <r>
      <t xml:space="preserve">                 </t>
    </r>
    <r>
      <rPr>
        <vertAlign val="superscript"/>
        <sz val="11"/>
        <color theme="1"/>
        <rFont val="Calibri"/>
        <family val="2"/>
        <scheme val="minor"/>
      </rPr>
      <t>(2)</t>
    </r>
    <r>
      <rPr>
        <sz val="11"/>
        <color theme="1"/>
        <rFont val="Calibri"/>
        <family val="2"/>
        <scheme val="minor"/>
      </rPr>
      <t xml:space="preserve"> En 2022 no se ha aprobado presupuesto, habiéndose prorrogado el de 2021 conforme a lo establecido en el art.</t>
    </r>
  </si>
  <si>
    <t xml:space="preserve">                 107 de la Ley 2/2006, de 3 de mayo de la Hacienda y del Sector Público de la Comunidad de Castilla y León.</t>
  </si>
  <si>
    <r>
      <t>2022</t>
    </r>
    <r>
      <rPr>
        <b/>
        <vertAlign val="superscript"/>
        <sz val="11"/>
        <color rgb="FFFFFFFF"/>
        <rFont val="Calibri"/>
        <family val="2"/>
        <scheme val="minor"/>
      </rPr>
      <t>(2)</t>
    </r>
  </si>
  <si>
    <r>
      <t xml:space="preserve">Nota:      </t>
    </r>
    <r>
      <rPr>
        <vertAlign val="superscript"/>
        <sz val="11"/>
        <color rgb="FF000000"/>
        <rFont val="Calibri"/>
        <family val="2"/>
        <scheme val="minor"/>
      </rPr>
      <t>(1)</t>
    </r>
    <r>
      <rPr>
        <sz val="11"/>
        <color rgb="FF000000"/>
        <rFont val="Calibri"/>
        <family val="2"/>
        <scheme val="minor"/>
      </rPr>
      <t xml:space="preserve"> En 2020  no se ha aprobado presupuesto, habiéndose prorrogado el de 2018 conforme a lo establecido en el art.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</si>
</sst>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  <font>
      <sz val="11"/>
      <color theme="1"/>
      <name val="Myriad Pro"/>
      <family val="2"/>
    </font>
    <font>
      <b/>
      <sz val="11"/>
      <color rgb="FFFFFFFF"/>
      <name val="Calibri"/>
      <family val="2"/>
      <scheme val="minor"/>
    </font>
    <font>
      <b/>
      <vertAlign val="superscript"/>
      <sz val="11"/>
      <color rgb="FFFFFFFF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B8CCE4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6" fillId="0" borderId="0" xfId="0" applyFont="1"/>
    <xf numFmtId="164" fontId="0" fillId="0" borderId="0" xfId="0" applyNumberFormat="1"/>
    <xf numFmtId="0" fontId="2" fillId="6" borderId="0" xfId="1" applyFont="1" applyFill="1"/>
    <xf numFmtId="0" fontId="8" fillId="0" borderId="0" xfId="0" applyFont="1"/>
    <xf numFmtId="164" fontId="3" fillId="3" borderId="1" xfId="2" applyNumberFormat="1" applyFont="1" applyBorder="1" applyAlignment="1">
      <alignment horizontal="right" vertical="center" indent="1"/>
    </xf>
    <xf numFmtId="164" fontId="3" fillId="3" borderId="2" xfId="2" applyNumberFormat="1" applyFont="1" applyBorder="1" applyAlignment="1">
      <alignment horizontal="right" vertical="center" indent="1"/>
    </xf>
    <xf numFmtId="164" fontId="3" fillId="3" borderId="2" xfId="2" applyNumberFormat="1" applyFont="1" applyBorder="1" applyAlignment="1">
      <alignment horizontal="right" vertical="center"/>
    </xf>
    <xf numFmtId="0" fontId="3" fillId="3" borderId="2" xfId="2" applyFont="1" applyBorder="1" applyAlignment="1">
      <alignment horizontal="left" vertical="center" indent="1"/>
    </xf>
    <xf numFmtId="164" fontId="1" fillId="5" borderId="0" xfId="3" applyNumberFormat="1" applyAlignment="1">
      <alignment horizontal="right" vertical="center" indent="1"/>
    </xf>
    <xf numFmtId="164" fontId="1" fillId="5" borderId="0" xfId="3" applyNumberFormat="1" applyAlignment="1">
      <alignment horizontal="right" vertical="center"/>
    </xf>
    <xf numFmtId="0" fontId="1" fillId="5" borderId="0" xfId="3" applyAlignment="1">
      <alignment horizontal="left" vertical="center" indent="1"/>
    </xf>
    <xf numFmtId="165" fontId="1" fillId="0" borderId="0" xfId="0" applyNumberFormat="1" applyFont="1" applyAlignment="1">
      <alignment horizontal="right" vertical="center" indent="1"/>
    </xf>
    <xf numFmtId="0" fontId="1" fillId="0" borderId="0" xfId="0" applyFont="1" applyAlignment="1">
      <alignment horizontal="right" vertical="center" indent="1"/>
    </xf>
    <xf numFmtId="0" fontId="6" fillId="0" borderId="0" xfId="0" applyFont="1" applyAlignment="1">
      <alignment vertical="center"/>
    </xf>
    <xf numFmtId="164" fontId="1" fillId="3" borderId="0" xfId="2" applyNumberFormat="1" applyAlignment="1">
      <alignment horizontal="right" vertical="center" indent="1"/>
    </xf>
    <xf numFmtId="164" fontId="1" fillId="3" borderId="0" xfId="2" applyNumberFormat="1" applyAlignment="1">
      <alignment horizontal="right" vertical="center"/>
    </xf>
    <xf numFmtId="0" fontId="1" fillId="3" borderId="0" xfId="2" applyAlignment="1">
      <alignment horizontal="left" vertical="center" indent="1"/>
    </xf>
    <xf numFmtId="164" fontId="1" fillId="4" borderId="0" xfId="3" applyNumberFormat="1" applyFill="1" applyAlignment="1">
      <alignment horizontal="right" vertical="center" indent="1"/>
    </xf>
    <xf numFmtId="164" fontId="1" fillId="4" borderId="0" xfId="3" applyNumberFormat="1" applyFill="1" applyAlignment="1">
      <alignment horizontal="right" vertical="center"/>
    </xf>
    <xf numFmtId="0" fontId="1" fillId="4" borderId="0" xfId="3" applyFill="1" applyAlignment="1">
      <alignment horizontal="left" vertical="center" indent="1"/>
    </xf>
    <xf numFmtId="164" fontId="1" fillId="0" borderId="0" xfId="0" applyNumberFormat="1" applyFont="1" applyAlignment="1">
      <alignment horizontal="right" vertical="center" indent="1"/>
    </xf>
    <xf numFmtId="164" fontId="1" fillId="0" borderId="0" xfId="0" applyNumberFormat="1" applyFont="1"/>
    <xf numFmtId="164" fontId="1" fillId="0" borderId="3" xfId="0" applyNumberFormat="1" applyFont="1" applyBorder="1" applyAlignment="1">
      <alignment horizontal="right" vertical="center" indent="1"/>
    </xf>
    <xf numFmtId="164" fontId="1" fillId="0" borderId="3" xfId="0" applyNumberFormat="1" applyFont="1" applyBorder="1"/>
    <xf numFmtId="0" fontId="6" fillId="0" borderId="3" xfId="0" applyFont="1" applyBorder="1" applyAlignment="1">
      <alignment vertical="center"/>
    </xf>
    <xf numFmtId="0" fontId="9" fillId="6" borderId="0" xfId="0" applyFont="1" applyFill="1" applyAlignment="1">
      <alignment horizontal="right" vertical="center" indent="1"/>
    </xf>
    <xf numFmtId="0" fontId="9" fillId="6" borderId="0" xfId="0" applyFont="1" applyFill="1" applyAlignment="1">
      <alignment horizontal="right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7" borderId="0" xfId="2" applyFont="1" applyFill="1" applyAlignment="1">
      <alignment vertical="center"/>
    </xf>
    <xf numFmtId="0" fontId="2" fillId="6" borderId="0" xfId="1" applyFont="1" applyFill="1" applyAlignment="1">
      <alignment vertical="center"/>
    </xf>
    <xf numFmtId="0" fontId="6" fillId="0" borderId="0" xfId="0" applyFont="1" applyAlignment="1">
      <alignment vertical="center"/>
    </xf>
  </cellXfs>
  <cellStyles count="4">
    <cellStyle name="20% - Énfasis1" xfId="3" builtinId="30"/>
    <cellStyle name="40% - Énfasis1" xfId="2" builtinId="31"/>
    <cellStyle name="Énfasis1" xfId="1" builtinId="2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6"/>
  <sheetViews>
    <sheetView tabSelected="1" workbookViewId="0">
      <selection activeCell="M15" sqref="M15"/>
    </sheetView>
  </sheetViews>
  <sheetFormatPr baseColWidth="10" defaultRowHeight="15" x14ac:dyDescent="0.25"/>
  <cols>
    <col min="1" max="1" width="46.42578125" customWidth="1"/>
    <col min="2" max="2" width="11.7109375" customWidth="1"/>
    <col min="3" max="3" width="10.42578125" customWidth="1"/>
    <col min="5" max="7" width="11.42578125" customWidth="1"/>
  </cols>
  <sheetData>
    <row r="1" spans="1:7" ht="20.25" customHeight="1" x14ac:dyDescent="0.25">
      <c r="A1" s="32" t="s">
        <v>0</v>
      </c>
      <c r="B1" s="4"/>
      <c r="C1" s="4"/>
      <c r="D1" s="4"/>
      <c r="E1" s="4"/>
      <c r="F1" s="4"/>
      <c r="G1" s="4"/>
    </row>
    <row r="2" spans="1:7" x14ac:dyDescent="0.25">
      <c r="A2" s="5"/>
      <c r="B2" s="5"/>
      <c r="C2" s="5"/>
      <c r="D2" s="5"/>
      <c r="E2" s="5"/>
      <c r="F2" s="5"/>
      <c r="G2" s="5"/>
    </row>
    <row r="3" spans="1:7" x14ac:dyDescent="0.25">
      <c r="A3" s="31" t="s">
        <v>20</v>
      </c>
      <c r="B3" s="31"/>
      <c r="C3" s="31"/>
      <c r="D3" s="31"/>
      <c r="E3" s="31"/>
      <c r="F3" s="31"/>
      <c r="G3" s="31"/>
    </row>
    <row r="4" spans="1:7" x14ac:dyDescent="0.25">
      <c r="A4" s="31" t="s">
        <v>19</v>
      </c>
      <c r="B4" s="31"/>
      <c r="C4" s="31"/>
      <c r="D4" s="31"/>
      <c r="E4" s="31"/>
      <c r="F4" s="31"/>
      <c r="G4" s="31"/>
    </row>
    <row r="5" spans="1:7" x14ac:dyDescent="0.25">
      <c r="A5" s="31" t="s">
        <v>18</v>
      </c>
      <c r="B5" s="31"/>
      <c r="C5" s="31"/>
      <c r="D5" s="31"/>
      <c r="E5" s="31"/>
      <c r="F5" s="31"/>
      <c r="G5" s="31"/>
    </row>
    <row r="6" spans="1:7" x14ac:dyDescent="0.25">
      <c r="A6" s="30"/>
      <c r="B6" s="29"/>
      <c r="C6" s="29"/>
      <c r="D6" s="29"/>
      <c r="E6" s="29"/>
      <c r="F6" s="29"/>
      <c r="G6" s="29"/>
    </row>
    <row r="7" spans="1:7" ht="27" customHeight="1" x14ac:dyDescent="0.25">
      <c r="A7" s="15"/>
      <c r="B7" s="28" t="s">
        <v>17</v>
      </c>
      <c r="C7" s="27" t="s">
        <v>16</v>
      </c>
      <c r="D7" s="27">
        <v>2021</v>
      </c>
      <c r="E7" s="27" t="s">
        <v>16</v>
      </c>
      <c r="F7" s="28" t="s">
        <v>23</v>
      </c>
      <c r="G7" s="27" t="s">
        <v>16</v>
      </c>
    </row>
    <row r="8" spans="1:7" ht="18" customHeight="1" x14ac:dyDescent="0.25">
      <c r="A8" s="26" t="s">
        <v>15</v>
      </c>
      <c r="B8" s="25">
        <v>2073.6</v>
      </c>
      <c r="C8" s="24">
        <f t="shared" ref="C8:C20" si="0">ROUND(B8/$B$21*100,1)</f>
        <v>19.3</v>
      </c>
      <c r="D8" s="24">
        <v>2338.3000000000002</v>
      </c>
      <c r="E8" s="24">
        <f t="shared" ref="E8:G21" si="1">100*D8/D$21</f>
        <v>19.023870348373666</v>
      </c>
      <c r="F8" s="24">
        <v>2338.3000000000002</v>
      </c>
      <c r="G8" s="24">
        <f t="shared" si="1"/>
        <v>19.023870348373666</v>
      </c>
    </row>
    <row r="9" spans="1:7" ht="18" customHeight="1" x14ac:dyDescent="0.25">
      <c r="A9" s="15" t="s">
        <v>14</v>
      </c>
      <c r="B9" s="23">
        <v>3489.7</v>
      </c>
      <c r="C9" s="22">
        <f t="shared" si="0"/>
        <v>32.5</v>
      </c>
      <c r="D9" s="22">
        <v>3462.6</v>
      </c>
      <c r="E9" s="22">
        <f t="shared" si="1"/>
        <v>28.170916250386455</v>
      </c>
      <c r="F9" s="22">
        <v>3462.6</v>
      </c>
      <c r="G9" s="22">
        <f t="shared" si="1"/>
        <v>28.170916250386455</v>
      </c>
    </row>
    <row r="10" spans="1:7" ht="18" customHeight="1" x14ac:dyDescent="0.25">
      <c r="A10" s="15" t="s">
        <v>13</v>
      </c>
      <c r="B10" s="23">
        <v>227.5</v>
      </c>
      <c r="C10" s="22">
        <f t="shared" si="0"/>
        <v>2.1</v>
      </c>
      <c r="D10" s="22">
        <v>232.5</v>
      </c>
      <c r="E10" s="22">
        <f t="shared" si="1"/>
        <v>1.8915664611028853</v>
      </c>
      <c r="F10" s="22">
        <v>232.5</v>
      </c>
      <c r="G10" s="22">
        <f t="shared" si="1"/>
        <v>1.8915664611028853</v>
      </c>
    </row>
    <row r="11" spans="1:7" ht="18" customHeight="1" x14ac:dyDescent="0.25">
      <c r="A11" s="15" t="s">
        <v>12</v>
      </c>
      <c r="B11" s="23">
        <v>2971.1</v>
      </c>
      <c r="C11" s="22">
        <f t="shared" si="0"/>
        <v>27.6</v>
      </c>
      <c r="D11" s="22">
        <v>3711.6</v>
      </c>
      <c r="E11" s="22">
        <f t="shared" si="1"/>
        <v>30.196722911954705</v>
      </c>
      <c r="F11" s="22">
        <v>3711.6</v>
      </c>
      <c r="G11" s="22">
        <f t="shared" si="1"/>
        <v>30.196722911954705</v>
      </c>
    </row>
    <row r="12" spans="1:7" ht="18" customHeight="1" x14ac:dyDescent="0.25">
      <c r="A12" s="15" t="s">
        <v>11</v>
      </c>
      <c r="B12" s="23">
        <v>32.200000000000003</v>
      </c>
      <c r="C12" s="22">
        <f t="shared" si="0"/>
        <v>0.3</v>
      </c>
      <c r="D12" s="22">
        <v>27.4</v>
      </c>
      <c r="E12" s="22">
        <f t="shared" si="1"/>
        <v>0.22292009046975939</v>
      </c>
      <c r="F12" s="22">
        <v>27.4</v>
      </c>
      <c r="G12" s="22">
        <f t="shared" si="1"/>
        <v>0.22292009046975939</v>
      </c>
    </row>
    <row r="13" spans="1:7" ht="18" customHeight="1" x14ac:dyDescent="0.25">
      <c r="A13" s="21" t="s">
        <v>10</v>
      </c>
      <c r="B13" s="20">
        <f>SUM(B8:B12)</f>
        <v>8794.1</v>
      </c>
      <c r="C13" s="19">
        <f t="shared" si="0"/>
        <v>81.8</v>
      </c>
      <c r="D13" s="19">
        <f>SUM(D8:D12)</f>
        <v>9772.4</v>
      </c>
      <c r="E13" s="19">
        <f t="shared" si="1"/>
        <v>79.505996062287466</v>
      </c>
      <c r="F13" s="19">
        <f>SUM(F8:F12)</f>
        <v>9772.4</v>
      </c>
      <c r="G13" s="19">
        <f t="shared" si="1"/>
        <v>79.505996062287466</v>
      </c>
    </row>
    <row r="14" spans="1:7" ht="18" customHeight="1" x14ac:dyDescent="0.25">
      <c r="A14" s="15" t="s">
        <v>9</v>
      </c>
      <c r="B14" s="1">
        <v>50.7</v>
      </c>
      <c r="C14" s="14">
        <f t="shared" si="0"/>
        <v>0.5</v>
      </c>
      <c r="D14" s="14">
        <v>50.6</v>
      </c>
      <c r="E14" s="13">
        <f t="shared" si="1"/>
        <v>0.41166994809378921</v>
      </c>
      <c r="F14" s="14">
        <v>50.6</v>
      </c>
      <c r="G14" s="13">
        <f t="shared" si="1"/>
        <v>0.41166994809378921</v>
      </c>
    </row>
    <row r="15" spans="1:7" ht="18" customHeight="1" x14ac:dyDescent="0.25">
      <c r="A15" s="15" t="s">
        <v>8</v>
      </c>
      <c r="B15" s="1">
        <v>397.5</v>
      </c>
      <c r="C15" s="14">
        <f t="shared" si="0"/>
        <v>3.7</v>
      </c>
      <c r="D15" s="14">
        <v>512.20000000000005</v>
      </c>
      <c r="E15" s="13">
        <f t="shared" si="1"/>
        <v>4.1671412532339698</v>
      </c>
      <c r="F15" s="14">
        <v>512.20000000000005</v>
      </c>
      <c r="G15" s="13">
        <f t="shared" si="1"/>
        <v>4.1671412532339698</v>
      </c>
    </row>
    <row r="16" spans="1:7" ht="18" customHeight="1" x14ac:dyDescent="0.25">
      <c r="A16" s="21" t="s">
        <v>7</v>
      </c>
      <c r="B16" s="20">
        <f>SUM(B14:B15)</f>
        <v>448.2</v>
      </c>
      <c r="C16" s="19">
        <f t="shared" si="0"/>
        <v>4.2</v>
      </c>
      <c r="D16" s="19">
        <f>SUM(D14:D15)</f>
        <v>562.80000000000007</v>
      </c>
      <c r="E16" s="19">
        <f t="shared" si="1"/>
        <v>4.5788112013277589</v>
      </c>
      <c r="F16" s="19">
        <f>SUM(F14:F15)</f>
        <v>562.80000000000007</v>
      </c>
      <c r="G16" s="19">
        <f t="shared" si="1"/>
        <v>4.5788112013277589</v>
      </c>
    </row>
    <row r="17" spans="1:7" ht="18" customHeight="1" x14ac:dyDescent="0.25">
      <c r="A17" s="18" t="s">
        <v>6</v>
      </c>
      <c r="B17" s="17">
        <f>SUM(B13,B16)</f>
        <v>9242.3000000000011</v>
      </c>
      <c r="C17" s="16">
        <f t="shared" si="0"/>
        <v>86</v>
      </c>
      <c r="D17" s="16">
        <f>D13+D16</f>
        <v>10335.199999999999</v>
      </c>
      <c r="E17" s="16">
        <f t="shared" si="1"/>
        <v>84.084807263615218</v>
      </c>
      <c r="F17" s="16">
        <f>F13+F16</f>
        <v>10335.199999999999</v>
      </c>
      <c r="G17" s="16">
        <f t="shared" si="1"/>
        <v>84.084807263615218</v>
      </c>
    </row>
    <row r="18" spans="1:7" ht="18" customHeight="1" x14ac:dyDescent="0.25">
      <c r="A18" s="15" t="s">
        <v>5</v>
      </c>
      <c r="B18" s="1">
        <v>46.7</v>
      </c>
      <c r="C18" s="14">
        <f t="shared" si="0"/>
        <v>0.4</v>
      </c>
      <c r="D18" s="14">
        <v>39.6</v>
      </c>
      <c r="E18" s="13">
        <f t="shared" si="1"/>
        <v>0.32217648111687852</v>
      </c>
      <c r="F18" s="14">
        <v>39.6</v>
      </c>
      <c r="G18" s="13">
        <f t="shared" si="1"/>
        <v>0.32217648111687852</v>
      </c>
    </row>
    <row r="19" spans="1:7" ht="18" customHeight="1" x14ac:dyDescent="0.25">
      <c r="A19" s="15" t="s">
        <v>4</v>
      </c>
      <c r="B19" s="1">
        <v>1463.7</v>
      </c>
      <c r="C19" s="14">
        <f t="shared" si="0"/>
        <v>13.6</v>
      </c>
      <c r="D19" s="14">
        <v>1916.6</v>
      </c>
      <c r="E19" s="13">
        <f t="shared" si="1"/>
        <v>15.593016255267914</v>
      </c>
      <c r="F19" s="14">
        <v>1916.6</v>
      </c>
      <c r="G19" s="13">
        <f t="shared" si="1"/>
        <v>15.593016255267914</v>
      </c>
    </row>
    <row r="20" spans="1:7" ht="18" customHeight="1" x14ac:dyDescent="0.25">
      <c r="A20" s="12" t="s">
        <v>3</v>
      </c>
      <c r="B20" s="11">
        <f>SUM(B18:B19)</f>
        <v>1510.4</v>
      </c>
      <c r="C20" s="10">
        <f t="shared" si="0"/>
        <v>14</v>
      </c>
      <c r="D20" s="10">
        <f>SUM(D18:D19)</f>
        <v>1956.1999999999998</v>
      </c>
      <c r="E20" s="10">
        <f t="shared" si="1"/>
        <v>15.915192736384791</v>
      </c>
      <c r="F20" s="10">
        <f>SUM(F18:F19)</f>
        <v>1956.1999999999998</v>
      </c>
      <c r="G20" s="10">
        <f t="shared" si="1"/>
        <v>15.915192736384791</v>
      </c>
    </row>
    <row r="21" spans="1:7" ht="18" customHeight="1" thickBot="1" x14ac:dyDescent="0.3">
      <c r="A21" s="9" t="s">
        <v>2</v>
      </c>
      <c r="B21" s="8">
        <f>SUM(B17,B20)</f>
        <v>10752.7</v>
      </c>
      <c r="C21" s="7">
        <f>SUM(C17,C20)</f>
        <v>100</v>
      </c>
      <c r="D21" s="6">
        <f>D17+D20</f>
        <v>12291.399999999998</v>
      </c>
      <c r="E21" s="6">
        <f t="shared" si="1"/>
        <v>100</v>
      </c>
      <c r="F21" s="6">
        <f>F17+F20</f>
        <v>12291.399999999998</v>
      </c>
      <c r="G21" s="6">
        <f t="shared" si="1"/>
        <v>100</v>
      </c>
    </row>
    <row r="22" spans="1:7" ht="18.75" customHeight="1" x14ac:dyDescent="0.25">
      <c r="A22" s="2" t="s">
        <v>24</v>
      </c>
      <c r="B22" s="1"/>
      <c r="C22" s="1"/>
    </row>
    <row r="23" spans="1:7" ht="18.75" customHeight="1" x14ac:dyDescent="0.25">
      <c r="A23" s="2" t="s">
        <v>22</v>
      </c>
      <c r="B23" s="1"/>
      <c r="C23" s="1"/>
      <c r="D23" s="3"/>
    </row>
    <row r="24" spans="1:7" ht="18" customHeight="1" x14ac:dyDescent="0.25">
      <c r="A24" t="s">
        <v>21</v>
      </c>
      <c r="B24" s="1"/>
      <c r="C24" s="1"/>
      <c r="D24" s="1"/>
      <c r="E24" s="1"/>
      <c r="F24" s="1"/>
      <c r="G24" s="1"/>
    </row>
    <row r="25" spans="1:7" ht="18" customHeight="1" x14ac:dyDescent="0.25">
      <c r="A25" t="s">
        <v>22</v>
      </c>
      <c r="B25" s="1"/>
      <c r="C25" s="1"/>
      <c r="D25" s="1"/>
      <c r="E25" s="1"/>
      <c r="F25" s="1"/>
      <c r="G25" s="1"/>
    </row>
    <row r="26" spans="1:7" ht="21" customHeight="1" x14ac:dyDescent="0.25">
      <c r="A26" s="33" t="s">
        <v>1</v>
      </c>
      <c r="B26" s="33"/>
      <c r="C26" s="33"/>
      <c r="D26" s="5"/>
    </row>
  </sheetData>
  <mergeCells count="1">
    <mergeCell ref="A26:C26"/>
  </mergeCells>
  <pageMargins left="0.70866141732283472" right="0.27559055118110237" top="0.74803149606299213" bottom="2.3228346456692917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1.8.1-2</vt:lpstr>
      <vt:lpstr>'1.8.1-2'!Área_de_impresión</vt:lpstr>
    </vt:vector>
  </TitlesOfParts>
  <Company>Junta de Castilla y León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Mayoral Encabo</dc:creator>
  <cp:lastModifiedBy>Mª Jesús Fraile Gil</cp:lastModifiedBy>
  <dcterms:created xsi:type="dcterms:W3CDTF">2022-01-19T13:08:21Z</dcterms:created>
  <dcterms:modified xsi:type="dcterms:W3CDTF">2023-02-28T13:08:47Z</dcterms:modified>
</cp:coreProperties>
</file>