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8\1.8.2\1.8.2.2 Ayuntamientos\"/>
    </mc:Choice>
  </mc:AlternateContent>
  <xr:revisionPtr revIDLastSave="0" documentId="13_ncr:1_{E64FB02C-3182-4D69-BA62-49DB185BAA2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2-11 " sheetId="15" r:id="rId1"/>
  </sheets>
  <definedNames>
    <definedName name="_xlnm.Print_Area" localSheetId="0">'1.8.2-11 '!$A$1:$F$6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4" i="15" l="1"/>
  <c r="F45" i="15"/>
  <c r="F46" i="15"/>
  <c r="F47" i="15"/>
  <c r="F49" i="15"/>
  <c r="F50" i="15"/>
  <c r="F51" i="15"/>
  <c r="F53" i="15"/>
  <c r="F54" i="15"/>
  <c r="F55" i="15"/>
  <c r="F56" i="15"/>
  <c r="F43" i="15"/>
  <c r="E44" i="15"/>
  <c r="E45" i="15"/>
  <c r="E46" i="15"/>
  <c r="E47" i="15"/>
  <c r="E48" i="15"/>
  <c r="E49" i="15"/>
  <c r="E50" i="15"/>
  <c r="E51" i="15"/>
  <c r="E53" i="15"/>
  <c r="E54" i="15"/>
  <c r="E56" i="15"/>
  <c r="E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43" i="15"/>
  <c r="D55" i="15"/>
  <c r="E55" i="15" s="1"/>
  <c r="D52" i="15"/>
  <c r="F52" i="15" s="1"/>
  <c r="D51" i="15"/>
  <c r="D48" i="15"/>
  <c r="F48" i="15" s="1"/>
  <c r="F27" i="15"/>
  <c r="F28" i="15"/>
  <c r="F29" i="15"/>
  <c r="F30" i="15"/>
  <c r="F32" i="15"/>
  <c r="F33" i="15"/>
  <c r="F36" i="15"/>
  <c r="F37" i="15"/>
  <c r="F38" i="15"/>
  <c r="F39" i="15"/>
  <c r="F26" i="15"/>
  <c r="E27" i="15"/>
  <c r="E28" i="15"/>
  <c r="E29" i="15"/>
  <c r="E30" i="15"/>
  <c r="E32" i="15"/>
  <c r="E33" i="15"/>
  <c r="E34" i="15"/>
  <c r="E36" i="15"/>
  <c r="E37" i="15"/>
  <c r="E38" i="15"/>
  <c r="E39" i="15"/>
  <c r="E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26" i="15"/>
  <c r="D38" i="15"/>
  <c r="D34" i="15"/>
  <c r="F34" i="15" s="1"/>
  <c r="D31" i="15"/>
  <c r="E31" i="15" s="1"/>
  <c r="F10" i="15"/>
  <c r="F11" i="15"/>
  <c r="F12" i="15"/>
  <c r="F13" i="15"/>
  <c r="F15" i="15"/>
  <c r="F16" i="15"/>
  <c r="F17" i="15"/>
  <c r="F19" i="15"/>
  <c r="F20" i="15"/>
  <c r="F21" i="15"/>
  <c r="F22" i="15"/>
  <c r="F9" i="15"/>
  <c r="E10" i="15"/>
  <c r="E11" i="15"/>
  <c r="E12" i="15"/>
  <c r="E13" i="15"/>
  <c r="E14" i="15"/>
  <c r="E15" i="15"/>
  <c r="E16" i="15"/>
  <c r="E19" i="15"/>
  <c r="E20" i="15"/>
  <c r="E22" i="15"/>
  <c r="E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9" i="15"/>
  <c r="D21" i="15"/>
  <c r="E21" i="15" s="1"/>
  <c r="D18" i="15"/>
  <c r="F18" i="15" s="1"/>
  <c r="D14" i="15"/>
  <c r="F14" i="15" s="1"/>
  <c r="D17" i="15"/>
  <c r="E17" i="15" s="1"/>
  <c r="E18" i="15" l="1"/>
  <c r="F31" i="15"/>
  <c r="E52" i="15"/>
  <c r="D35" i="15"/>
  <c r="E35" i="15" l="1"/>
  <c r="F35" i="15"/>
</calcChain>
</file>

<file path=xl/sharedStrings.xml><?xml version="1.0" encoding="utf-8"?>
<sst xmlns="http://schemas.openxmlformats.org/spreadsheetml/2006/main" count="61" uniqueCount="25">
  <si>
    <t>%</t>
  </si>
  <si>
    <t xml:space="preserve"> VII. Transferencias de capital  </t>
  </si>
  <si>
    <t xml:space="preserve"> VIII. Activos Financieros  </t>
  </si>
  <si>
    <t xml:space="preserve"> IX. Pasivos Financieros  </t>
  </si>
  <si>
    <t xml:space="preserve"> I. Gastos de personal  </t>
  </si>
  <si>
    <t xml:space="preserve"> II. Gastos en bienes corrientes y servicios  </t>
  </si>
  <si>
    <t xml:space="preserve"> III. Gastos financieros  </t>
  </si>
  <si>
    <t xml:space="preserve"> IV. Transferencias corrientes  </t>
  </si>
  <si>
    <t xml:space="preserve"> V. Fondo de contingencia</t>
  </si>
  <si>
    <t xml:space="preserve"> Total Operaciones corrientes  </t>
  </si>
  <si>
    <t xml:space="preserve"> VI. Inversiones Reales  </t>
  </si>
  <si>
    <t xml:space="preserve"> Total Operaciones de Capital  </t>
  </si>
  <si>
    <t xml:space="preserve"> Total Operaciones no Financieras  </t>
  </si>
  <si>
    <t xml:space="preserve"> Total Operaciones Financieras  </t>
  </si>
  <si>
    <t>% var.</t>
  </si>
  <si>
    <t>Cuadro 1.8.2-11</t>
  </si>
  <si>
    <t>Gastos del Total de Ayuntamientos</t>
  </si>
  <si>
    <t>Total Ayuntamientos</t>
  </si>
  <si>
    <t>Gastos del Total de Ayuntamientos de más de 20.000 habitantes</t>
  </si>
  <si>
    <t>Gastos del Total de Ayuntamientos de menos de 20.000 habitantes</t>
  </si>
  <si>
    <t xml:space="preserve"> Gastos. Clasificación económica (millones de euros)</t>
  </si>
  <si>
    <t xml:space="preserve"> </t>
  </si>
  <si>
    <t>Fuente: Ministerio de Hacienda y Función Pública.</t>
  </si>
  <si>
    <t>CES. Informe de Situación Económica y Social de Castilla y León en 2022</t>
  </si>
  <si>
    <t>Presupuestos Consolidados de los ayuntamientos de Castilla y León,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</si>
</sst>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0" borderId="0"/>
  </cellStyleXfs>
  <cellXfs count="29">
    <xf numFmtId="0" fontId="0" fillId="0" borderId="0" xfId="0"/>
    <xf numFmtId="0" fontId="2" fillId="2" borderId="0" xfId="1"/>
    <xf numFmtId="0" fontId="1" fillId="0" borderId="0" xfId="0" applyFont="1"/>
    <xf numFmtId="0" fontId="5" fillId="3" borderId="0" xfId="2" applyFont="1"/>
    <xf numFmtId="0" fontId="5" fillId="0" borderId="0" xfId="0" applyFont="1" applyAlignment="1">
      <alignment horizontal="justify"/>
    </xf>
    <xf numFmtId="164" fontId="1" fillId="0" borderId="1" xfId="0" applyNumberFormat="1" applyFont="1" applyBorder="1" applyAlignment="1">
      <alignment vertical="center"/>
    </xf>
    <xf numFmtId="164" fontId="1" fillId="5" borderId="0" xfId="0" applyNumberFormat="1" applyFont="1" applyFill="1" applyAlignment="1">
      <alignment vertical="center"/>
    </xf>
    <xf numFmtId="164" fontId="1" fillId="0" borderId="0" xfId="0" applyNumberFormat="1" applyFont="1" applyAlignment="1">
      <alignment vertical="center"/>
    </xf>
    <xf numFmtId="164" fontId="1" fillId="4" borderId="0" xfId="3" applyNumberFormat="1" applyAlignment="1">
      <alignment vertical="center"/>
    </xf>
    <xf numFmtId="0" fontId="1" fillId="0" borderId="0" xfId="0" applyFont="1" applyAlignment="1">
      <alignment horizontal="right" vertical="center"/>
    </xf>
    <xf numFmtId="0" fontId="4" fillId="2" borderId="0" xfId="1" applyFont="1"/>
    <xf numFmtId="0" fontId="5" fillId="3" borderId="0" xfId="2" applyFont="1" applyAlignment="1">
      <alignment horizontal="right" vertical="center" indent="1"/>
    </xf>
    <xf numFmtId="164" fontId="5" fillId="3" borderId="2" xfId="2" applyNumberFormat="1" applyFont="1" applyBorder="1" applyAlignment="1">
      <alignment vertical="center"/>
    </xf>
    <xf numFmtId="4" fontId="1" fillId="0" borderId="0" xfId="0" applyNumberFormat="1" applyFont="1"/>
    <xf numFmtId="4" fontId="0" fillId="0" borderId="0" xfId="0" applyNumberFormat="1"/>
    <xf numFmtId="164" fontId="1" fillId="0" borderId="1" xfId="0" applyNumberFormat="1" applyFont="1" applyBorder="1" applyAlignment="1">
      <alignment horizontal="right" vertical="center" indent="2"/>
    </xf>
    <xf numFmtId="164" fontId="1" fillId="5" borderId="0" xfId="0" applyNumberFormat="1" applyFont="1" applyFill="1" applyAlignment="1">
      <alignment horizontal="right" vertical="center" indent="2"/>
    </xf>
    <xf numFmtId="164" fontId="1" fillId="0" borderId="0" xfId="0" applyNumberFormat="1" applyFont="1" applyAlignment="1">
      <alignment horizontal="right" vertical="center" indent="2"/>
    </xf>
    <xf numFmtId="164" fontId="1" fillId="4" borderId="0" xfId="3" applyNumberFormat="1" applyAlignment="1">
      <alignment horizontal="right" vertical="center" indent="2"/>
    </xf>
    <xf numFmtId="164" fontId="5" fillId="3" borderId="2" xfId="2" applyNumberFormat="1" applyFont="1" applyBorder="1" applyAlignment="1">
      <alignment horizontal="right" vertical="center" indent="2"/>
    </xf>
    <xf numFmtId="0" fontId="5" fillId="3" borderId="0" xfId="2" applyFont="1" applyAlignment="1">
      <alignment horizontal="right" vertical="center" indent="2"/>
    </xf>
    <xf numFmtId="4" fontId="1" fillId="0" borderId="1" xfId="0" applyNumberFormat="1" applyFont="1" applyBorder="1" applyAlignment="1">
      <alignment horizontal="right" vertical="center" indent="2"/>
    </xf>
    <xf numFmtId="4" fontId="1" fillId="5" borderId="0" xfId="0" applyNumberFormat="1" applyFont="1" applyFill="1" applyAlignment="1">
      <alignment horizontal="right" vertical="center" indent="2"/>
    </xf>
    <xf numFmtId="4" fontId="1" fillId="0" borderId="0" xfId="0" applyNumberFormat="1" applyFont="1" applyAlignment="1">
      <alignment horizontal="right" vertical="center" indent="2"/>
    </xf>
    <xf numFmtId="4" fontId="1" fillId="4" borderId="0" xfId="3" applyNumberFormat="1" applyAlignment="1">
      <alignment horizontal="right" vertical="center" indent="2"/>
    </xf>
    <xf numFmtId="4" fontId="5" fillId="3" borderId="2" xfId="2" applyNumberFormat="1" applyFont="1" applyBorder="1" applyAlignment="1">
      <alignment horizontal="right" vertical="center" indent="2"/>
    </xf>
    <xf numFmtId="0" fontId="5" fillId="3" borderId="0" xfId="2" applyFont="1" applyAlignment="1">
      <alignment horizontal="right" vertical="center" indent="3"/>
    </xf>
    <xf numFmtId="165" fontId="0" fillId="0" borderId="0" xfId="0" applyNumberFormat="1"/>
    <xf numFmtId="0" fontId="4" fillId="2" borderId="0" xfId="1" applyFont="1" applyAlignment="1">
      <alignment horizontal="center" vertical="center" wrapText="1"/>
    </xf>
  </cellXfs>
  <cellStyles count="5">
    <cellStyle name="20% - Énfasis1" xfId="3" builtinId="30"/>
    <cellStyle name="40% - Énfasis1" xfId="2" builtinId="31"/>
    <cellStyle name="Énfasis1" xfId="1" builtinId="29"/>
    <cellStyle name="Normal" xfId="0" builtinId="0"/>
    <cellStyle name="Normal 2" xfId="4" xr:uid="{5E47173A-3CD2-48DC-A04C-355BD5CD0BC9}"/>
  </cellStyles>
  <dxfs count="0"/>
  <tableStyles count="1" defaultTableStyle="TableStyleMedium9" defaultPivotStyle="PivotStyleLight16">
    <tableStyle name="Invisible" pivot="0" table="0" count="0" xr9:uid="{DD90B5CC-1C14-491E-8C66-C2EB95E19B96}"/>
  </tableStyles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6B1A1-588D-4456-A62D-7C7A41BB4F5F}">
  <sheetPr>
    <pageSetUpPr fitToPage="1"/>
  </sheetPr>
  <dimension ref="A1:K60"/>
  <sheetViews>
    <sheetView tabSelected="1" topLeftCell="A21" workbookViewId="0">
      <selection activeCell="H53" sqref="H53"/>
    </sheetView>
  </sheetViews>
  <sheetFormatPr baseColWidth="10" defaultRowHeight="15" x14ac:dyDescent="0.25"/>
  <cols>
    <col min="1" max="1" width="38.85546875" customWidth="1"/>
    <col min="2" max="2" width="11.7109375" customWidth="1"/>
    <col min="3" max="3" width="11" customWidth="1"/>
    <col min="4" max="4" width="11.7109375" customWidth="1"/>
    <col min="5" max="6" width="11" customWidth="1"/>
    <col min="7" max="7" width="12" bestFit="1" customWidth="1"/>
  </cols>
  <sheetData>
    <row r="1" spans="1:11" x14ac:dyDescent="0.25">
      <c r="A1" s="10" t="s">
        <v>23</v>
      </c>
      <c r="B1" s="1"/>
      <c r="C1" s="1"/>
      <c r="D1" s="1"/>
      <c r="E1" s="1"/>
      <c r="F1" s="1"/>
      <c r="G1" s="2"/>
    </row>
    <row r="2" spans="1:11" ht="15.75" customHeight="1" x14ac:dyDescent="0.25">
      <c r="A2" s="2"/>
      <c r="B2" s="2"/>
      <c r="C2" s="2"/>
      <c r="D2" s="2"/>
      <c r="E2" s="2"/>
      <c r="F2" s="2"/>
      <c r="G2" s="2"/>
    </row>
    <row r="3" spans="1:11" ht="16.5" customHeight="1" x14ac:dyDescent="0.25">
      <c r="A3" s="3" t="s">
        <v>15</v>
      </c>
      <c r="B3" s="3"/>
      <c r="C3" s="3"/>
      <c r="D3" s="3"/>
      <c r="E3" s="3"/>
      <c r="F3" s="3"/>
      <c r="G3" s="2"/>
    </row>
    <row r="4" spans="1:11" ht="16.5" customHeight="1" x14ac:dyDescent="0.25">
      <c r="A4" s="3" t="s">
        <v>24</v>
      </c>
      <c r="B4" s="3"/>
      <c r="C4" s="3"/>
      <c r="D4" s="3"/>
      <c r="E4" s="3"/>
      <c r="F4" s="3"/>
      <c r="G4" s="2"/>
    </row>
    <row r="5" spans="1:11" ht="15" customHeight="1" x14ac:dyDescent="0.25">
      <c r="A5" s="3" t="s">
        <v>20</v>
      </c>
      <c r="B5" s="3"/>
      <c r="C5" s="3"/>
      <c r="D5" s="3"/>
      <c r="E5" s="3"/>
      <c r="F5" s="3"/>
      <c r="G5" s="2"/>
    </row>
    <row r="6" spans="1:11" x14ac:dyDescent="0.25">
      <c r="A6" s="4"/>
      <c r="B6" s="2"/>
      <c r="C6" s="2"/>
      <c r="D6" s="2"/>
      <c r="E6" s="2"/>
      <c r="F6" s="2"/>
      <c r="G6" s="2"/>
    </row>
    <row r="7" spans="1:11" ht="15" customHeight="1" x14ac:dyDescent="0.25">
      <c r="A7" s="2"/>
      <c r="B7" s="28" t="s">
        <v>16</v>
      </c>
      <c r="C7" s="28"/>
      <c r="D7" s="28"/>
      <c r="E7" s="28"/>
      <c r="F7" s="28"/>
      <c r="G7" s="2"/>
    </row>
    <row r="8" spans="1:11" x14ac:dyDescent="0.25">
      <c r="A8" s="2"/>
      <c r="B8" s="20">
        <v>2021</v>
      </c>
      <c r="C8" s="26" t="s">
        <v>0</v>
      </c>
      <c r="D8" s="20">
        <v>2022</v>
      </c>
      <c r="E8" s="26" t="s">
        <v>0</v>
      </c>
      <c r="F8" s="11" t="s">
        <v>14</v>
      </c>
      <c r="G8" s="2"/>
    </row>
    <row r="9" spans="1:11" x14ac:dyDescent="0.25">
      <c r="A9" s="5" t="s">
        <v>4</v>
      </c>
      <c r="B9" s="21">
        <v>918.20524906000003</v>
      </c>
      <c r="C9" s="15">
        <f>(B9*100)/B$22</f>
        <v>35.006427562045431</v>
      </c>
      <c r="D9" s="21">
        <v>950.33892098000001</v>
      </c>
      <c r="E9" s="15">
        <f>(D9*100)/D$22</f>
        <v>34.39174187400647</v>
      </c>
      <c r="F9" s="15">
        <f>(D9*100)/B9-100</f>
        <v>3.4996175368085005</v>
      </c>
      <c r="G9" s="2"/>
    </row>
    <row r="10" spans="1:11" x14ac:dyDescent="0.25">
      <c r="A10" s="6" t="s">
        <v>5</v>
      </c>
      <c r="B10" s="22">
        <v>937.61982904000001</v>
      </c>
      <c r="C10" s="16">
        <f t="shared" ref="C10:C22" si="0">(B10*100)/B$22</f>
        <v>35.746605303801068</v>
      </c>
      <c r="D10" s="22">
        <v>975.87680296000008</v>
      </c>
      <c r="E10" s="16">
        <f t="shared" ref="E10:E22" si="1">(D10*100)/D$22</f>
        <v>35.315930314230826</v>
      </c>
      <c r="F10" s="16">
        <f t="shared" ref="F10:F22" si="2">(D10*100)/B10-100</f>
        <v>4.0802223603963483</v>
      </c>
      <c r="G10" s="2"/>
      <c r="K10" s="14"/>
    </row>
    <row r="11" spans="1:11" x14ac:dyDescent="0.25">
      <c r="A11" s="7" t="s">
        <v>6</v>
      </c>
      <c r="B11" s="23">
        <v>10.417246819999999</v>
      </c>
      <c r="C11" s="17">
        <f t="shared" si="0"/>
        <v>0.39715586092935595</v>
      </c>
      <c r="D11" s="23">
        <v>16.099976729999998</v>
      </c>
      <c r="E11" s="17">
        <f t="shared" si="1"/>
        <v>0.58264081545211543</v>
      </c>
      <c r="F11" s="17">
        <f t="shared" si="2"/>
        <v>54.551168923921097</v>
      </c>
      <c r="G11" s="2"/>
    </row>
    <row r="12" spans="1:11" x14ac:dyDescent="0.25">
      <c r="A12" s="6" t="s">
        <v>7</v>
      </c>
      <c r="B12" s="22">
        <v>189.58989057000002</v>
      </c>
      <c r="C12" s="16">
        <f t="shared" si="0"/>
        <v>7.2280841103110927</v>
      </c>
      <c r="D12" s="22">
        <v>194.90695307999999</v>
      </c>
      <c r="E12" s="16">
        <f t="shared" si="1"/>
        <v>7.0534726841073141</v>
      </c>
      <c r="F12" s="16">
        <f t="shared" si="2"/>
        <v>2.8045073996373304</v>
      </c>
      <c r="G12" s="2"/>
    </row>
    <row r="13" spans="1:11" x14ac:dyDescent="0.25">
      <c r="A13" s="7" t="s">
        <v>8</v>
      </c>
      <c r="B13" s="23">
        <v>7.7938152600000006</v>
      </c>
      <c r="C13" s="17">
        <f t="shared" si="0"/>
        <v>0.29713795429776069</v>
      </c>
      <c r="D13" s="23">
        <v>7.3859652200000001</v>
      </c>
      <c r="E13" s="17">
        <f t="shared" si="1"/>
        <v>0.26729012537409824</v>
      </c>
      <c r="F13" s="17">
        <f t="shared" si="2"/>
        <v>-5.2329959896945297</v>
      </c>
      <c r="G13" s="2"/>
    </row>
    <row r="14" spans="1:11" x14ac:dyDescent="0.25">
      <c r="A14" s="8" t="s">
        <v>9</v>
      </c>
      <c r="B14" s="24">
        <v>2063.6260307500002</v>
      </c>
      <c r="C14" s="18">
        <f t="shared" si="0"/>
        <v>78.675410791384706</v>
      </c>
      <c r="D14" s="24">
        <f>SUM(D9:D13)</f>
        <v>2144.60861897</v>
      </c>
      <c r="E14" s="18">
        <f t="shared" si="1"/>
        <v>77.611075813170814</v>
      </c>
      <c r="F14" s="18">
        <f t="shared" si="2"/>
        <v>3.9242860389083063</v>
      </c>
      <c r="G14" s="2"/>
    </row>
    <row r="15" spans="1:11" x14ac:dyDescent="0.25">
      <c r="A15" s="7" t="s">
        <v>10</v>
      </c>
      <c r="B15" s="23">
        <v>450.35616005999998</v>
      </c>
      <c r="C15" s="17">
        <f t="shared" si="0"/>
        <v>17.169756228687319</v>
      </c>
      <c r="D15" s="23">
        <v>498.78128255000001</v>
      </c>
      <c r="E15" s="17">
        <f t="shared" si="1"/>
        <v>18.050357343416113</v>
      </c>
      <c r="F15" s="17">
        <f t="shared" si="2"/>
        <v>10.752627983049791</v>
      </c>
      <c r="G15" s="2"/>
    </row>
    <row r="16" spans="1:11" x14ac:dyDescent="0.25">
      <c r="A16" s="6" t="s">
        <v>1</v>
      </c>
      <c r="B16" s="22">
        <v>32.369988070000005</v>
      </c>
      <c r="C16" s="16">
        <f t="shared" si="0"/>
        <v>1.2341005932135374</v>
      </c>
      <c r="D16" s="22">
        <v>32.864417409999994</v>
      </c>
      <c r="E16" s="16">
        <f t="shared" si="1"/>
        <v>1.1893278655143187</v>
      </c>
      <c r="F16" s="16">
        <f t="shared" si="2"/>
        <v>1.5274313321672821</v>
      </c>
      <c r="G16" s="2"/>
    </row>
    <row r="17" spans="1:7" x14ac:dyDescent="0.25">
      <c r="A17" s="8" t="s">
        <v>11</v>
      </c>
      <c r="B17" s="24">
        <v>482.72614812999996</v>
      </c>
      <c r="C17" s="18">
        <f t="shared" si="0"/>
        <v>18.403856821900852</v>
      </c>
      <c r="D17" s="24">
        <f>SUM(D15:D16)</f>
        <v>531.64569996</v>
      </c>
      <c r="E17" s="18">
        <f t="shared" si="1"/>
        <v>19.239685208930428</v>
      </c>
      <c r="F17" s="18">
        <f t="shared" si="2"/>
        <v>10.134017396717823</v>
      </c>
      <c r="G17" s="2"/>
    </row>
    <row r="18" spans="1:7" x14ac:dyDescent="0.25">
      <c r="A18" s="8" t="s">
        <v>12</v>
      </c>
      <c r="B18" s="24">
        <v>2546.3521788799999</v>
      </c>
      <c r="C18" s="18">
        <f t="shared" si="0"/>
        <v>97.079267613285552</v>
      </c>
      <c r="D18" s="24">
        <f>SUM(B14,B17)</f>
        <v>2546.3521788799999</v>
      </c>
      <c r="E18" s="18">
        <f t="shared" si="1"/>
        <v>92.149742500336771</v>
      </c>
      <c r="F18" s="18">
        <f t="shared" si="2"/>
        <v>0</v>
      </c>
      <c r="G18" s="2"/>
    </row>
    <row r="19" spans="1:7" x14ac:dyDescent="0.25">
      <c r="A19" s="7" t="s">
        <v>2</v>
      </c>
      <c r="B19" s="23">
        <v>3.7203071600000004</v>
      </c>
      <c r="C19" s="17">
        <f t="shared" si="0"/>
        <v>0.14183611261036125</v>
      </c>
      <c r="D19" s="23">
        <v>3.35270716</v>
      </c>
      <c r="E19" s="17">
        <f t="shared" si="1"/>
        <v>0.12133086068594251</v>
      </c>
      <c r="F19" s="17">
        <f t="shared" si="2"/>
        <v>-9.8809045648800833</v>
      </c>
      <c r="G19" s="2"/>
    </row>
    <row r="20" spans="1:7" x14ac:dyDescent="0.25">
      <c r="A20" s="6" t="s">
        <v>3</v>
      </c>
      <c r="B20" s="22">
        <v>72.889389840000007</v>
      </c>
      <c r="C20" s="16">
        <f t="shared" si="0"/>
        <v>2.7788962741040879</v>
      </c>
      <c r="D20" s="22">
        <v>83.669473429999996</v>
      </c>
      <c r="E20" s="16">
        <f t="shared" si="1"/>
        <v>3.0279081172128071</v>
      </c>
      <c r="F20" s="16">
        <f t="shared" si="2"/>
        <v>14.789647181384595</v>
      </c>
      <c r="G20" s="2"/>
    </row>
    <row r="21" spans="1:7" x14ac:dyDescent="0.25">
      <c r="A21" s="8" t="s">
        <v>13</v>
      </c>
      <c r="B21" s="24">
        <v>76.609697000000011</v>
      </c>
      <c r="C21" s="18">
        <f t="shared" si="0"/>
        <v>2.9207323867144495</v>
      </c>
      <c r="D21" s="24">
        <f>SUM(D19:D20)</f>
        <v>87.022180589999991</v>
      </c>
      <c r="E21" s="18">
        <f t="shared" si="1"/>
        <v>3.1492389778987495</v>
      </c>
      <c r="F21" s="18">
        <f t="shared" si="2"/>
        <v>13.59160001637909</v>
      </c>
      <c r="G21" s="2"/>
    </row>
    <row r="22" spans="1:7" x14ac:dyDescent="0.25">
      <c r="A22" s="12" t="s">
        <v>17</v>
      </c>
      <c r="B22" s="25">
        <v>2622.9618758799998</v>
      </c>
      <c r="C22" s="19">
        <f t="shared" si="0"/>
        <v>100</v>
      </c>
      <c r="D22" s="25">
        <v>2763.27649952</v>
      </c>
      <c r="E22" s="19">
        <f t="shared" si="1"/>
        <v>100</v>
      </c>
      <c r="F22" s="19">
        <f t="shared" si="2"/>
        <v>5.3494724772896234</v>
      </c>
      <c r="G22" s="2"/>
    </row>
    <row r="23" spans="1:7" ht="14.25" customHeight="1" x14ac:dyDescent="0.25">
      <c r="A23" s="2"/>
      <c r="B23" s="2"/>
      <c r="C23" s="2"/>
      <c r="D23" s="13" t="s">
        <v>21</v>
      </c>
      <c r="E23" s="2"/>
      <c r="F23" s="2"/>
      <c r="G23" s="2"/>
    </row>
    <row r="24" spans="1:7" ht="36" customHeight="1" x14ac:dyDescent="0.25">
      <c r="A24" s="2"/>
      <c r="B24" s="28" t="s">
        <v>18</v>
      </c>
      <c r="C24" s="28"/>
      <c r="D24" s="28"/>
      <c r="E24" s="28"/>
      <c r="F24" s="28"/>
      <c r="G24" s="2"/>
    </row>
    <row r="25" spans="1:7" x14ac:dyDescent="0.25">
      <c r="A25" s="2"/>
      <c r="B25" s="20">
        <v>2021</v>
      </c>
      <c r="C25" s="26" t="s">
        <v>0</v>
      </c>
      <c r="D25" s="20">
        <v>2022</v>
      </c>
      <c r="E25" s="26" t="s">
        <v>0</v>
      </c>
      <c r="F25" s="11" t="s">
        <v>14</v>
      </c>
      <c r="G25" s="2"/>
    </row>
    <row r="26" spans="1:7" x14ac:dyDescent="0.25">
      <c r="A26" s="5" t="s">
        <v>4</v>
      </c>
      <c r="B26" s="21">
        <v>516.63677381000002</v>
      </c>
      <c r="C26" s="15">
        <f>(B26*100)/B$39</f>
        <v>37.688206572491893</v>
      </c>
      <c r="D26" s="21">
        <v>527.07486981999989</v>
      </c>
      <c r="E26" s="15">
        <f>(D26*100)/D$39</f>
        <v>36.703524638213452</v>
      </c>
      <c r="F26" s="15">
        <f>(D26*100/B26)-100</f>
        <v>2.0203935412926342</v>
      </c>
      <c r="G26" s="2"/>
    </row>
    <row r="27" spans="1:7" x14ac:dyDescent="0.25">
      <c r="A27" s="6" t="s">
        <v>5</v>
      </c>
      <c r="B27" s="22">
        <v>466.34775801999996</v>
      </c>
      <c r="C27" s="16">
        <f t="shared" ref="C27:C39" si="3">(B27*100)/B$39</f>
        <v>34.019666291389385</v>
      </c>
      <c r="D27" s="22">
        <v>480.32234149999999</v>
      </c>
      <c r="E27" s="16">
        <f t="shared" ref="E27:E39" si="4">(D27*100)/D$39</f>
        <v>33.447853246257488</v>
      </c>
      <c r="F27" s="16">
        <f t="shared" ref="F27:F39" si="5">(D27*100/B27)-100</f>
        <v>2.9966014073558966</v>
      </c>
      <c r="G27" s="2"/>
    </row>
    <row r="28" spans="1:7" x14ac:dyDescent="0.25">
      <c r="A28" s="7" t="s">
        <v>6</v>
      </c>
      <c r="B28" s="23">
        <v>7.26216667</v>
      </c>
      <c r="C28" s="17">
        <f t="shared" si="3"/>
        <v>0.52976878824247542</v>
      </c>
      <c r="D28" s="23">
        <v>13.161245510000001</v>
      </c>
      <c r="E28" s="17">
        <f t="shared" si="4"/>
        <v>0.91649996329901162</v>
      </c>
      <c r="F28" s="17">
        <f t="shared" si="5"/>
        <v>81.23028715891482</v>
      </c>
      <c r="G28" s="2"/>
    </row>
    <row r="29" spans="1:7" x14ac:dyDescent="0.25">
      <c r="A29" s="6" t="s">
        <v>7</v>
      </c>
      <c r="B29" s="22">
        <v>117.72328536000001</v>
      </c>
      <c r="C29" s="16">
        <f t="shared" si="3"/>
        <v>8.5878120218205272</v>
      </c>
      <c r="D29" s="22">
        <v>121.36663323000001</v>
      </c>
      <c r="E29" s="16">
        <f t="shared" si="4"/>
        <v>8.4515188791596074</v>
      </c>
      <c r="F29" s="16">
        <f t="shared" si="5"/>
        <v>3.0948404632597288</v>
      </c>
      <c r="G29" s="2"/>
    </row>
    <row r="30" spans="1:7" x14ac:dyDescent="0.25">
      <c r="A30" s="7" t="s">
        <v>8</v>
      </c>
      <c r="B30" s="23">
        <v>5.3145800000000003</v>
      </c>
      <c r="C30" s="17">
        <f t="shared" si="3"/>
        <v>0.38769402226039729</v>
      </c>
      <c r="D30" s="23">
        <v>5.1479817099999998</v>
      </c>
      <c r="E30" s="17">
        <f t="shared" si="4"/>
        <v>0.35848621201497388</v>
      </c>
      <c r="F30" s="17">
        <f t="shared" si="5"/>
        <v>-3.1347404686729732</v>
      </c>
      <c r="G30" s="2"/>
    </row>
    <row r="31" spans="1:7" x14ac:dyDescent="0.25">
      <c r="A31" s="8" t="s">
        <v>9</v>
      </c>
      <c r="B31" s="24">
        <v>1113.2845638599999</v>
      </c>
      <c r="C31" s="18">
        <f t="shared" si="3"/>
        <v>81.213147696204672</v>
      </c>
      <c r="D31" s="24">
        <f>SUM(D26:D30)</f>
        <v>1147.0730717699998</v>
      </c>
      <c r="E31" s="18">
        <f t="shared" si="4"/>
        <v>79.877882938944524</v>
      </c>
      <c r="F31" s="18">
        <f t="shared" si="5"/>
        <v>3.0350288692450533</v>
      </c>
      <c r="G31" s="2"/>
    </row>
    <row r="32" spans="1:7" x14ac:dyDescent="0.25">
      <c r="A32" s="7" t="s">
        <v>10</v>
      </c>
      <c r="B32" s="23">
        <v>178.24864074999996</v>
      </c>
      <c r="C32" s="17">
        <f t="shared" si="3"/>
        <v>13.003084438434653</v>
      </c>
      <c r="D32" s="23">
        <v>197.30669534999998</v>
      </c>
      <c r="E32" s="17">
        <f t="shared" si="4"/>
        <v>13.739701072328392</v>
      </c>
      <c r="F32" s="17">
        <f t="shared" si="5"/>
        <v>10.691837267207887</v>
      </c>
      <c r="G32" s="2"/>
    </row>
    <row r="33" spans="1:8" x14ac:dyDescent="0.25">
      <c r="A33" s="6" t="s">
        <v>1</v>
      </c>
      <c r="B33" s="22">
        <v>22.44933018</v>
      </c>
      <c r="C33" s="16">
        <f t="shared" si="3"/>
        <v>1.6376592533249905</v>
      </c>
      <c r="D33" s="22">
        <v>24.22538479</v>
      </c>
      <c r="E33" s="16">
        <f t="shared" si="4"/>
        <v>1.6869652841039839</v>
      </c>
      <c r="F33" s="16">
        <f t="shared" si="5"/>
        <v>7.9113924369212469</v>
      </c>
      <c r="G33" s="2"/>
    </row>
    <row r="34" spans="1:8" x14ac:dyDescent="0.25">
      <c r="A34" s="8" t="s">
        <v>11</v>
      </c>
      <c r="B34" s="24">
        <v>200.69797092999997</v>
      </c>
      <c r="C34" s="18">
        <f t="shared" si="3"/>
        <v>14.640743691759644</v>
      </c>
      <c r="D34" s="24">
        <f>SUM(D32:D33)</f>
        <v>221.53208013999998</v>
      </c>
      <c r="E34" s="18">
        <f t="shared" si="4"/>
        <v>15.426666356432374</v>
      </c>
      <c r="F34" s="18">
        <f t="shared" si="5"/>
        <v>10.380827027527133</v>
      </c>
      <c r="G34" s="2"/>
    </row>
    <row r="35" spans="1:8" x14ac:dyDescent="0.25">
      <c r="A35" s="8" t="s">
        <v>12</v>
      </c>
      <c r="B35" s="24">
        <v>1313.9825347899998</v>
      </c>
      <c r="C35" s="18">
        <f t="shared" si="3"/>
        <v>95.85389138796431</v>
      </c>
      <c r="D35" s="24">
        <f>SUM(D31,D34)</f>
        <v>1368.6051519099999</v>
      </c>
      <c r="E35" s="18">
        <f t="shared" si="4"/>
        <v>95.304549295376916</v>
      </c>
      <c r="F35" s="18">
        <f t="shared" si="5"/>
        <v>4.1570276372607822</v>
      </c>
      <c r="G35" s="2"/>
    </row>
    <row r="36" spans="1:8" x14ac:dyDescent="0.25">
      <c r="A36" s="7" t="s">
        <v>2</v>
      </c>
      <c r="B36" s="23">
        <v>3.1950732999999998</v>
      </c>
      <c r="C36" s="17">
        <f t="shared" si="3"/>
        <v>0.23307783852981812</v>
      </c>
      <c r="D36" s="23">
        <v>2.8851368000000002</v>
      </c>
      <c r="E36" s="17">
        <f t="shared" si="4"/>
        <v>0.20091014709083016</v>
      </c>
      <c r="F36" s="17">
        <f t="shared" si="5"/>
        <v>-9.7004503777737909</v>
      </c>
      <c r="G36" s="2"/>
    </row>
    <row r="37" spans="1:8" x14ac:dyDescent="0.25">
      <c r="A37" s="6" t="s">
        <v>3</v>
      </c>
      <c r="B37" s="22">
        <v>53.640535820000004</v>
      </c>
      <c r="C37" s="16">
        <f t="shared" si="3"/>
        <v>3.9130307735058492</v>
      </c>
      <c r="D37" s="22">
        <v>64.543103219999992</v>
      </c>
      <c r="E37" s="16">
        <f t="shared" si="4"/>
        <v>4.4945405575322566</v>
      </c>
      <c r="F37" s="16">
        <f t="shared" si="5"/>
        <v>20.325239547541841</v>
      </c>
      <c r="G37" s="2"/>
    </row>
    <row r="38" spans="1:8" x14ac:dyDescent="0.25">
      <c r="A38" s="8" t="s">
        <v>13</v>
      </c>
      <c r="B38" s="24">
        <v>56.835609120000001</v>
      </c>
      <c r="C38" s="18">
        <f t="shared" si="3"/>
        <v>4.1461086120356674</v>
      </c>
      <c r="D38" s="24">
        <f>SUM(D36:D37)</f>
        <v>67.42824001999999</v>
      </c>
      <c r="E38" s="18">
        <f t="shared" si="4"/>
        <v>4.6954507046230871</v>
      </c>
      <c r="F38" s="18">
        <f t="shared" si="5"/>
        <v>18.63731393752677</v>
      </c>
      <c r="G38" s="2"/>
    </row>
    <row r="39" spans="1:8" x14ac:dyDescent="0.25">
      <c r="A39" s="12" t="s">
        <v>17</v>
      </c>
      <c r="B39" s="25">
        <v>1370.8181439100001</v>
      </c>
      <c r="C39" s="19">
        <f t="shared" si="3"/>
        <v>100.00000000000001</v>
      </c>
      <c r="D39" s="25">
        <v>1436.0333919299999</v>
      </c>
      <c r="E39" s="19">
        <f t="shared" si="4"/>
        <v>100</v>
      </c>
      <c r="F39" s="19">
        <f t="shared" si="5"/>
        <v>4.7573960346035165</v>
      </c>
      <c r="G39" s="2"/>
    </row>
    <row r="40" spans="1:8" x14ac:dyDescent="0.25">
      <c r="A40" s="2"/>
      <c r="B40" s="2"/>
      <c r="C40" s="2"/>
      <c r="D40" s="2"/>
      <c r="E40" s="2"/>
      <c r="F40" s="2"/>
      <c r="G40" s="2"/>
    </row>
    <row r="41" spans="1:8" ht="30.75" customHeight="1" x14ac:dyDescent="0.25">
      <c r="A41" s="2"/>
      <c r="B41" s="28" t="s">
        <v>19</v>
      </c>
      <c r="C41" s="28"/>
      <c r="D41" s="28"/>
      <c r="E41" s="28"/>
      <c r="F41" s="28"/>
      <c r="G41" s="2"/>
    </row>
    <row r="42" spans="1:8" x14ac:dyDescent="0.25">
      <c r="A42" s="2"/>
      <c r="B42" s="20">
        <v>2021</v>
      </c>
      <c r="C42" s="26" t="s">
        <v>0</v>
      </c>
      <c r="D42" s="20">
        <v>2022</v>
      </c>
      <c r="E42" s="26" t="s">
        <v>0</v>
      </c>
      <c r="F42" s="11" t="s">
        <v>14</v>
      </c>
      <c r="G42" s="2"/>
    </row>
    <row r="43" spans="1:8" x14ac:dyDescent="0.25">
      <c r="A43" s="5" t="s">
        <v>4</v>
      </c>
      <c r="B43" s="21">
        <v>401.56847525000001</v>
      </c>
      <c r="C43" s="15">
        <f>(B43*100)/B$56</f>
        <v>32.070477613477465</v>
      </c>
      <c r="D43" s="21">
        <v>423.26405116000001</v>
      </c>
      <c r="E43" s="15">
        <f>(D43*100)/D$56</f>
        <v>31.890468953239491</v>
      </c>
      <c r="F43" s="15">
        <f>(D43*100/B43)-100</f>
        <v>5.4027089393641319</v>
      </c>
      <c r="G43" s="2"/>
      <c r="H43" s="27"/>
    </row>
    <row r="44" spans="1:8" x14ac:dyDescent="0.25">
      <c r="A44" s="6" t="s">
        <v>5</v>
      </c>
      <c r="B44" s="22">
        <v>471.27207102000006</v>
      </c>
      <c r="C44" s="16">
        <f t="shared" ref="C44:C56" si="6">(B44*100)/B$56</f>
        <v>37.637218394931949</v>
      </c>
      <c r="D44" s="22">
        <v>495.55446146000003</v>
      </c>
      <c r="E44" s="16">
        <f t="shared" ref="E44:E56" si="7">(D44*100)/D$56</f>
        <v>37.337128264303047</v>
      </c>
      <c r="F44" s="16">
        <f t="shared" ref="F44:F56" si="8">(D44*100/B44)-100</f>
        <v>5.1525205784939203</v>
      </c>
      <c r="G44" s="2"/>
    </row>
    <row r="45" spans="1:8" x14ac:dyDescent="0.25">
      <c r="A45" s="7" t="s">
        <v>6</v>
      </c>
      <c r="B45" s="23">
        <v>3.155080149999999</v>
      </c>
      <c r="C45" s="17">
        <f t="shared" si="6"/>
        <v>0.25197427974471481</v>
      </c>
      <c r="D45" s="23">
        <v>2.9387312200000002</v>
      </c>
      <c r="E45" s="17">
        <f t="shared" si="7"/>
        <v>0.22141619746936417</v>
      </c>
      <c r="F45" s="17">
        <f t="shared" si="8"/>
        <v>-6.8571611405814394</v>
      </c>
      <c r="G45" s="2"/>
    </row>
    <row r="46" spans="1:8" x14ac:dyDescent="0.25">
      <c r="A46" s="6" t="s">
        <v>7</v>
      </c>
      <c r="B46" s="22">
        <v>71.866605210000017</v>
      </c>
      <c r="C46" s="16">
        <f t="shared" si="6"/>
        <v>5.7394852823271476</v>
      </c>
      <c r="D46" s="22">
        <v>73.540319850000003</v>
      </c>
      <c r="E46" s="16">
        <f t="shared" si="7"/>
        <v>5.5408326801209817</v>
      </c>
      <c r="F46" s="16">
        <f t="shared" si="8"/>
        <v>2.3289184665245557</v>
      </c>
      <c r="G46" s="2"/>
    </row>
    <row r="47" spans="1:8" x14ac:dyDescent="0.25">
      <c r="A47" s="7" t="s">
        <v>8</v>
      </c>
      <c r="B47" s="23">
        <v>2.4792352600000003</v>
      </c>
      <c r="C47" s="17">
        <f t="shared" si="6"/>
        <v>0.19799925493373</v>
      </c>
      <c r="D47" s="23">
        <v>2.2379835099999998</v>
      </c>
      <c r="E47" s="17">
        <f t="shared" si="7"/>
        <v>0.16861895889319906</v>
      </c>
      <c r="F47" s="17">
        <f t="shared" si="8"/>
        <v>-9.7308937918219272</v>
      </c>
      <c r="G47" s="2"/>
    </row>
    <row r="48" spans="1:8" x14ac:dyDescent="0.25">
      <c r="A48" s="8" t="s">
        <v>9</v>
      </c>
      <c r="B48" s="24">
        <v>950.34146689000022</v>
      </c>
      <c r="C48" s="18">
        <f t="shared" si="6"/>
        <v>75.897154825415015</v>
      </c>
      <c r="D48" s="24">
        <f>SUM(D43:D47)</f>
        <v>997.53554720000011</v>
      </c>
      <c r="E48" s="18">
        <f t="shared" si="7"/>
        <v>75.158465054026095</v>
      </c>
      <c r="F48" s="18">
        <f t="shared" si="8"/>
        <v>4.9660129494762515</v>
      </c>
      <c r="G48" s="2"/>
    </row>
    <row r="49" spans="1:7" x14ac:dyDescent="0.25">
      <c r="A49" s="7" t="s">
        <v>10</v>
      </c>
      <c r="B49" s="23">
        <v>272.10751931000004</v>
      </c>
      <c r="C49" s="17">
        <f t="shared" si="6"/>
        <v>21.731332622804644</v>
      </c>
      <c r="D49" s="23">
        <v>301.47458720000003</v>
      </c>
      <c r="E49" s="17">
        <f t="shared" si="7"/>
        <v>22.714345659508883</v>
      </c>
      <c r="F49" s="17">
        <f t="shared" si="8"/>
        <v>10.792449971418606</v>
      </c>
      <c r="G49" s="2"/>
    </row>
    <row r="50" spans="1:7" x14ac:dyDescent="0.25">
      <c r="A50" s="6" t="s">
        <v>1</v>
      </c>
      <c r="B50" s="22">
        <v>9.9206578900000046</v>
      </c>
      <c r="C50" s="16">
        <f t="shared" si="6"/>
        <v>0.79229385866044455</v>
      </c>
      <c r="D50" s="22">
        <v>8.6390326200000001</v>
      </c>
      <c r="E50" s="16">
        <f t="shared" si="7"/>
        <v>0.65090054494136362</v>
      </c>
      <c r="F50" s="16">
        <f t="shared" si="8"/>
        <v>-12.918752810656628</v>
      </c>
      <c r="G50" s="2"/>
    </row>
    <row r="51" spans="1:7" x14ac:dyDescent="0.25">
      <c r="A51" s="8" t="s">
        <v>11</v>
      </c>
      <c r="B51" s="24">
        <v>282.02817719999996</v>
      </c>
      <c r="C51" s="18">
        <f t="shared" si="6"/>
        <v>22.52362648146508</v>
      </c>
      <c r="D51" s="24">
        <f>SUM(D49:D50)</f>
        <v>310.11361982000005</v>
      </c>
      <c r="E51" s="18">
        <f t="shared" si="7"/>
        <v>23.365246204450251</v>
      </c>
      <c r="F51" s="18">
        <f t="shared" si="8"/>
        <v>9.9583817825703704</v>
      </c>
      <c r="G51" s="2"/>
    </row>
    <row r="52" spans="1:7" x14ac:dyDescent="0.25">
      <c r="A52" s="8" t="s">
        <v>12</v>
      </c>
      <c r="B52" s="24">
        <v>1232.3696440900001</v>
      </c>
      <c r="C52" s="18">
        <f t="shared" si="6"/>
        <v>98.420781306880087</v>
      </c>
      <c r="D52" s="24">
        <f>SUM(D48,D51)</f>
        <v>1307.6491670200003</v>
      </c>
      <c r="E52" s="18">
        <f t="shared" si="7"/>
        <v>98.523711258476354</v>
      </c>
      <c r="F52" s="18">
        <f t="shared" si="8"/>
        <v>6.1085181131337976</v>
      </c>
      <c r="G52" s="2"/>
    </row>
    <row r="53" spans="1:7" x14ac:dyDescent="0.25">
      <c r="A53" s="7" t="s">
        <v>2</v>
      </c>
      <c r="B53" s="23">
        <v>0.52523386000000061</v>
      </c>
      <c r="C53" s="17">
        <f t="shared" si="6"/>
        <v>4.1946770693301265E-2</v>
      </c>
      <c r="D53" s="23">
        <v>0.46757036000000002</v>
      </c>
      <c r="E53" s="17">
        <f t="shared" si="7"/>
        <v>3.5228690006084216E-2</v>
      </c>
      <c r="F53" s="17">
        <f t="shared" si="8"/>
        <v>-10.978633403413966</v>
      </c>
      <c r="G53" s="2"/>
    </row>
    <row r="54" spans="1:7" x14ac:dyDescent="0.25">
      <c r="A54" s="6" t="s">
        <v>3</v>
      </c>
      <c r="B54" s="22">
        <v>19.248854020000003</v>
      </c>
      <c r="C54" s="16">
        <f t="shared" si="6"/>
        <v>1.5372719224266491</v>
      </c>
      <c r="D54" s="22">
        <v>19.126370210000001</v>
      </c>
      <c r="E54" s="16">
        <f t="shared" si="7"/>
        <v>1.4410600515175811</v>
      </c>
      <c r="F54" s="16">
        <f t="shared" si="8"/>
        <v>-0.63631741335218805</v>
      </c>
      <c r="G54" s="2"/>
    </row>
    <row r="55" spans="1:7" x14ac:dyDescent="0.25">
      <c r="A55" s="8" t="s">
        <v>13</v>
      </c>
      <c r="B55" s="24">
        <v>19.77408788000001</v>
      </c>
      <c r="C55" s="18">
        <f t="shared" si="6"/>
        <v>1.579218693119951</v>
      </c>
      <c r="D55" s="24">
        <f>SUM(D53:D54)</f>
        <v>19.593940570000001</v>
      </c>
      <c r="E55" s="18">
        <f t="shared" si="7"/>
        <v>1.4762887415236652</v>
      </c>
      <c r="F55" s="18">
        <f t="shared" si="8"/>
        <v>-0.91102715378450227</v>
      </c>
      <c r="G55" s="2"/>
    </row>
    <row r="56" spans="1:7" x14ac:dyDescent="0.25">
      <c r="A56" s="12" t="s">
        <v>17</v>
      </c>
      <c r="B56" s="25">
        <v>1252.1437319699996</v>
      </c>
      <c r="C56" s="19">
        <f t="shared" si="6"/>
        <v>100</v>
      </c>
      <c r="D56" s="25">
        <v>1327.2431075900001</v>
      </c>
      <c r="E56" s="19">
        <f t="shared" si="7"/>
        <v>100</v>
      </c>
      <c r="F56" s="19">
        <f t="shared" si="8"/>
        <v>5.9976641421066432</v>
      </c>
      <c r="G56" s="2" t="s">
        <v>21</v>
      </c>
    </row>
    <row r="57" spans="1:7" ht="21" customHeight="1" x14ac:dyDescent="0.25">
      <c r="A57" s="2" t="s">
        <v>22</v>
      </c>
      <c r="B57" s="2"/>
      <c r="C57" s="9"/>
      <c r="D57" s="9"/>
      <c r="E57" s="9"/>
      <c r="F57" s="9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</sheetData>
  <mergeCells count="3">
    <mergeCell ref="B7:F7"/>
    <mergeCell ref="B24:F24"/>
    <mergeCell ref="B41:F41"/>
  </mergeCells>
  <pageMargins left="0.36" right="0.70866141732283472" top="0.71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1.8.2-11 </vt:lpstr>
      <vt:lpstr>'1.8.2-11 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2015-08-10T11:01:28Z</cp:lastPrinted>
  <dcterms:created xsi:type="dcterms:W3CDTF">2014-08-13T12:30:34Z</dcterms:created>
  <dcterms:modified xsi:type="dcterms:W3CDTF">2023-01-26T08:43:49Z</dcterms:modified>
</cp:coreProperties>
</file>