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 Revisado\1.8.1\"/>
    </mc:Choice>
  </mc:AlternateContent>
  <xr:revisionPtr revIDLastSave="0" documentId="13_ncr:1_{B3CE6247-A244-47B7-BCFF-AD3D4456C35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2" sheetId="13" r:id="rId1"/>
    <sheet name="Hoja1" sheetId="14" r:id="rId2"/>
  </sheets>
  <definedNames>
    <definedName name="_xlnm.Print_Area" localSheetId="0">'1.8.1-2'!$A$1:$A$6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4" l="1"/>
  <c r="H18" i="14"/>
  <c r="H19" i="14"/>
  <c r="H12" i="14"/>
  <c r="H13" i="14"/>
  <c r="H14" i="14"/>
  <c r="H15" i="14"/>
  <c r="H16" i="14"/>
  <c r="H11" i="14" l="1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8" i="14"/>
  <c r="E21" i="14"/>
  <c r="E20" i="14"/>
  <c r="B20" i="14"/>
  <c r="E19" i="14"/>
  <c r="E18" i="14"/>
  <c r="E17" i="14"/>
  <c r="E16" i="14"/>
  <c r="B16" i="14"/>
  <c r="E15" i="14"/>
  <c r="E14" i="14"/>
  <c r="E13" i="14"/>
  <c r="B13" i="14"/>
  <c r="E12" i="14"/>
  <c r="E11" i="14"/>
  <c r="E10" i="14"/>
  <c r="E9" i="14"/>
  <c r="E8" i="14"/>
  <c r="E13" i="13"/>
  <c r="E14" i="13"/>
  <c r="E15" i="13"/>
  <c r="E16" i="13"/>
  <c r="E17" i="13"/>
  <c r="E18" i="13"/>
  <c r="E19" i="13"/>
  <c r="E20" i="13"/>
  <c r="E21" i="13"/>
  <c r="E9" i="13"/>
  <c r="E10" i="13"/>
  <c r="E11" i="13"/>
  <c r="E12" i="13"/>
  <c r="E8" i="13"/>
  <c r="B20" i="13"/>
  <c r="B16" i="13"/>
  <c r="B13" i="13"/>
  <c r="B17" i="14" l="1"/>
  <c r="B17" i="13"/>
  <c r="B21" i="14" l="1"/>
  <c r="B21" i="13"/>
  <c r="C10" i="14" l="1"/>
  <c r="C11" i="14"/>
  <c r="C18" i="14"/>
  <c r="C14" i="14"/>
  <c r="C19" i="14"/>
  <c r="C15" i="14"/>
  <c r="C9" i="14"/>
  <c r="C21" i="14"/>
  <c r="C12" i="14"/>
  <c r="C8" i="14"/>
  <c r="C20" i="14"/>
  <c r="C13" i="14"/>
  <c r="C16" i="14"/>
  <c r="C17" i="14"/>
  <c r="C21" i="13"/>
  <c r="C18" i="13"/>
  <c r="C14" i="13"/>
  <c r="C11" i="13"/>
  <c r="C9" i="13"/>
  <c r="C19" i="13"/>
  <c r="C15" i="13"/>
  <c r="C12" i="13"/>
  <c r="C10" i="13"/>
  <c r="C8" i="13"/>
  <c r="C13" i="13"/>
  <c r="C20" i="13"/>
  <c r="C16" i="13"/>
  <c r="C17" i="13"/>
</calcChain>
</file>

<file path=xl/sharedStrings.xml><?xml version="1.0" encoding="utf-8"?>
<sst xmlns="http://schemas.openxmlformats.org/spreadsheetml/2006/main" count="45" uniqueCount="26">
  <si>
    <t>Fuente:  Consejería de Economía y Hacienda de la Junta de Castilla y León.</t>
  </si>
  <si>
    <t xml:space="preserve">Total General </t>
  </si>
  <si>
    <t xml:space="preserve">Total Ingresos Financieros </t>
  </si>
  <si>
    <t>IX. Pasivos Financieros</t>
  </si>
  <si>
    <t xml:space="preserve">VIII. Activos Financieros  </t>
  </si>
  <si>
    <t>Total Ingresos no Financieros</t>
  </si>
  <si>
    <t>Total Operaciones de Capital</t>
  </si>
  <si>
    <t xml:space="preserve">VII. Transferencias de capital  </t>
  </si>
  <si>
    <t xml:space="preserve">VI. Enajenación de Inversiones Reales  </t>
  </si>
  <si>
    <t xml:space="preserve">Total Ingresos corrientes </t>
  </si>
  <si>
    <t xml:space="preserve">V. Ingresos Patrimoniales  </t>
  </si>
  <si>
    <t xml:space="preserve">IV. Transferencias Corrientes </t>
  </si>
  <si>
    <t xml:space="preserve">III. Tasas y Otros Ingresos  </t>
  </si>
  <si>
    <t xml:space="preserve">II. Impuestos Indirectos  </t>
  </si>
  <si>
    <t xml:space="preserve">I. Impuestos Directos  </t>
  </si>
  <si>
    <t>%</t>
  </si>
  <si>
    <t>Ingresos (millones de euros)</t>
  </si>
  <si>
    <t>Cuadro 1.8.1-2</t>
  </si>
  <si>
    <t xml:space="preserve">                 107 de la Ley 2/2006, de 3 de mayo de la Hacienda y del Sector Público de la Comunidad de Castilla y León.</t>
  </si>
  <si>
    <r>
      <t>2022</t>
    </r>
    <r>
      <rPr>
        <b/>
        <vertAlign val="superscript"/>
        <sz val="11"/>
        <color rgb="FFFFFFFF"/>
        <rFont val="Calibri"/>
        <family val="2"/>
        <scheme val="minor"/>
      </rPr>
      <t>(2)</t>
    </r>
  </si>
  <si>
    <t>CES. Informe de Situación Económica y Social de Castilla y León en 2023</t>
  </si>
  <si>
    <t>Presupuestos Consolidados de la Comunidad de Castilla y León, 2021-2023</t>
  </si>
  <si>
    <t>% var. Anual</t>
  </si>
  <si>
    <r>
      <t>2022</t>
    </r>
    <r>
      <rPr>
        <b/>
        <vertAlign val="superscript"/>
        <sz val="11"/>
        <color rgb="FFFFFFFF"/>
        <rFont val="Calibri"/>
        <family val="2"/>
        <scheme val="minor"/>
      </rPr>
      <t>(1)</t>
    </r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</si>
  <si>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</si>
  <si>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>Presupuestos Consolidados de la Comunidad de Castilla y León,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</si>
</sst>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Myriad Pro"/>
      <family val="2"/>
    </font>
    <font>
      <b/>
      <sz val="11"/>
      <color rgb="FFFFFFFF"/>
      <name val="Calibri"/>
      <family val="2"/>
      <scheme val="minor"/>
    </font>
    <font>
      <b/>
      <vertAlign val="superscript"/>
      <sz val="11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6" borderId="0" xfId="1" applyFont="1" applyFill="1"/>
    <xf numFmtId="0" fontId="7" fillId="0" borderId="0" xfId="0" applyFont="1"/>
    <xf numFmtId="164" fontId="3" fillId="3" borderId="1" xfId="2" applyNumberFormat="1" applyFont="1" applyBorder="1" applyAlignment="1">
      <alignment horizontal="right" vertical="center" indent="1"/>
    </xf>
    <xf numFmtId="0" fontId="3" fillId="3" borderId="2" xfId="2" applyFont="1" applyBorder="1" applyAlignment="1">
      <alignment horizontal="left" vertical="center" indent="1"/>
    </xf>
    <xf numFmtId="164" fontId="1" fillId="5" borderId="0" xfId="3" applyNumberFormat="1" applyAlignment="1">
      <alignment horizontal="right" vertical="center" indent="1"/>
    </xf>
    <xf numFmtId="0" fontId="1" fillId="5" borderId="0" xfId="3" applyAlignment="1">
      <alignment horizontal="left" vertical="center" indent="1"/>
    </xf>
    <xf numFmtId="0" fontId="6" fillId="0" borderId="0" xfId="0" applyFont="1" applyAlignment="1">
      <alignment vertical="center"/>
    </xf>
    <xf numFmtId="164" fontId="1" fillId="3" borderId="0" xfId="2" applyNumberFormat="1" applyAlignment="1">
      <alignment horizontal="right" vertical="center" indent="1"/>
    </xf>
    <xf numFmtId="0" fontId="1" fillId="3" borderId="0" xfId="2" applyAlignment="1">
      <alignment horizontal="left" vertical="center" indent="1"/>
    </xf>
    <xf numFmtId="164" fontId="1" fillId="4" borderId="0" xfId="3" applyNumberFormat="1" applyFill="1" applyAlignment="1">
      <alignment horizontal="right" vertical="center" indent="1"/>
    </xf>
    <xf numFmtId="0" fontId="1" fillId="4" borderId="0" xfId="3" applyFill="1" applyAlignment="1">
      <alignment horizontal="left" vertical="center" indent="1"/>
    </xf>
    <xf numFmtId="164" fontId="1" fillId="0" borderId="0" xfId="0" applyNumberFormat="1" applyFont="1" applyAlignment="1">
      <alignment horizontal="right" vertical="center" indent="1"/>
    </xf>
    <xf numFmtId="164" fontId="1" fillId="0" borderId="3" xfId="0" applyNumberFormat="1" applyFont="1" applyBorder="1" applyAlignment="1">
      <alignment horizontal="right" vertical="center" indent="1"/>
    </xf>
    <xf numFmtId="0" fontId="6" fillId="0" borderId="3" xfId="0" applyFont="1" applyBorder="1" applyAlignment="1">
      <alignment vertical="center"/>
    </xf>
    <xf numFmtId="0" fontId="8" fillId="6" borderId="0" xfId="0" applyFont="1" applyFill="1" applyAlignment="1">
      <alignment horizontal="right" vertical="center" indent="1"/>
    </xf>
    <xf numFmtId="0" fontId="8" fillId="6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7" borderId="0" xfId="2" applyFont="1" applyFill="1" applyAlignment="1">
      <alignment vertical="center"/>
    </xf>
    <xf numFmtId="0" fontId="2" fillId="6" borderId="0" xfId="1" applyFont="1" applyFill="1" applyAlignment="1">
      <alignment vertical="center"/>
    </xf>
    <xf numFmtId="164" fontId="0" fillId="0" borderId="0" xfId="0" applyNumberFormat="1"/>
  </cellXfs>
  <cellStyles count="4">
    <cellStyle name="20% - Énfasis1" xfId="3" builtinId="30"/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D0475C4C-F93F-40D8-837C-BCC41A6676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4"/>
  <sheetViews>
    <sheetView tabSelected="1" workbookViewId="0">
      <selection activeCell="L17" sqref="L17"/>
    </sheetView>
  </sheetViews>
  <sheetFormatPr baseColWidth="10" defaultRowHeight="15" x14ac:dyDescent="0.25"/>
  <cols>
    <col min="1" max="1" width="46.42578125" customWidth="1"/>
    <col min="3" max="5" width="11.42578125" customWidth="1"/>
  </cols>
  <sheetData>
    <row r="1" spans="1:5" ht="20.25" customHeight="1" x14ac:dyDescent="0.25">
      <c r="A1" s="21" t="s">
        <v>20</v>
      </c>
      <c r="B1" s="2"/>
      <c r="C1" s="2"/>
      <c r="D1" s="2"/>
      <c r="E1" s="2"/>
    </row>
    <row r="2" spans="1:5" x14ac:dyDescent="0.25">
      <c r="A2" s="3"/>
      <c r="B2" s="3"/>
      <c r="C2" s="3"/>
      <c r="D2" s="3"/>
      <c r="E2" s="3"/>
    </row>
    <row r="3" spans="1:5" x14ac:dyDescent="0.25">
      <c r="A3" s="20" t="s">
        <v>17</v>
      </c>
      <c r="B3" s="20"/>
      <c r="C3" s="20"/>
      <c r="D3" s="20"/>
      <c r="E3" s="20"/>
    </row>
    <row r="4" spans="1:5" x14ac:dyDescent="0.25">
      <c r="A4" s="20" t="s">
        <v>25</v>
      </c>
      <c r="B4" s="20"/>
      <c r="C4" s="20"/>
      <c r="D4" s="20"/>
      <c r="E4" s="20"/>
    </row>
    <row r="5" spans="1:5" x14ac:dyDescent="0.25">
      <c r="A5" s="20" t="s">
        <v>16</v>
      </c>
      <c r="B5" s="20"/>
      <c r="C5" s="20"/>
      <c r="D5" s="20"/>
      <c r="E5" s="20"/>
    </row>
    <row r="6" spans="1:5" x14ac:dyDescent="0.25">
      <c r="A6" s="19"/>
      <c r="B6" s="18"/>
      <c r="C6" s="18"/>
      <c r="D6" s="18"/>
      <c r="E6" s="18"/>
    </row>
    <row r="7" spans="1:5" ht="27" customHeight="1" x14ac:dyDescent="0.25">
      <c r="A7" s="8"/>
      <c r="B7" s="17" t="s">
        <v>23</v>
      </c>
      <c r="C7" s="16" t="s">
        <v>15</v>
      </c>
      <c r="D7" s="17">
        <v>2023</v>
      </c>
      <c r="E7" s="16" t="s">
        <v>15</v>
      </c>
    </row>
    <row r="8" spans="1:5" ht="18" customHeight="1" x14ac:dyDescent="0.25">
      <c r="A8" s="15" t="s">
        <v>14</v>
      </c>
      <c r="B8" s="14">
        <v>2338.3000000000002</v>
      </c>
      <c r="C8" s="14">
        <f t="shared" ref="C8:C21" si="0">100*B8/B$21</f>
        <v>19.023870348373666</v>
      </c>
      <c r="D8" s="14">
        <v>2868.7</v>
      </c>
      <c r="E8" s="14">
        <f>D8*100/D$21</f>
        <v>20.772628530050689</v>
      </c>
    </row>
    <row r="9" spans="1:5" ht="18" customHeight="1" x14ac:dyDescent="0.25">
      <c r="A9" s="8" t="s">
        <v>13</v>
      </c>
      <c r="B9" s="13">
        <v>3462.6</v>
      </c>
      <c r="C9" s="13">
        <f t="shared" si="0"/>
        <v>28.170916250386455</v>
      </c>
      <c r="D9" s="13">
        <v>3912.2</v>
      </c>
      <c r="E9" s="13">
        <f t="shared" ref="E9:E21" si="1">D9*100/D$21</f>
        <v>28.328747284576394</v>
      </c>
    </row>
    <row r="10" spans="1:5" ht="18" customHeight="1" x14ac:dyDescent="0.25">
      <c r="A10" s="8" t="s">
        <v>12</v>
      </c>
      <c r="B10" s="13">
        <v>232.5</v>
      </c>
      <c r="C10" s="13">
        <f t="shared" si="0"/>
        <v>1.8915664611028853</v>
      </c>
      <c r="D10" s="13">
        <v>228.1</v>
      </c>
      <c r="E10" s="13">
        <f t="shared" si="1"/>
        <v>1.6517016654598118</v>
      </c>
    </row>
    <row r="11" spans="1:5" ht="18" customHeight="1" x14ac:dyDescent="0.25">
      <c r="A11" s="8" t="s">
        <v>11</v>
      </c>
      <c r="B11" s="13">
        <v>3711.6</v>
      </c>
      <c r="C11" s="13">
        <f t="shared" si="0"/>
        <v>30.196722911954705</v>
      </c>
      <c r="D11" s="13">
        <v>3746.6</v>
      </c>
      <c r="E11" s="13">
        <f t="shared" si="1"/>
        <v>27.129616220130341</v>
      </c>
    </row>
    <row r="12" spans="1:5" ht="18" customHeight="1" x14ac:dyDescent="0.25">
      <c r="A12" s="8" t="s">
        <v>10</v>
      </c>
      <c r="B12" s="13">
        <v>27.4</v>
      </c>
      <c r="C12" s="13">
        <f t="shared" si="0"/>
        <v>0.22292009046975939</v>
      </c>
      <c r="D12" s="13">
        <v>25.2</v>
      </c>
      <c r="E12" s="13">
        <f t="shared" si="1"/>
        <v>0.18247646632874728</v>
      </c>
    </row>
    <row r="13" spans="1:5" ht="18" customHeight="1" x14ac:dyDescent="0.25">
      <c r="A13" s="12" t="s">
        <v>9</v>
      </c>
      <c r="B13" s="11">
        <f>SUM(B8:B12)</f>
        <v>9772.4</v>
      </c>
      <c r="C13" s="11">
        <f t="shared" si="0"/>
        <v>79.505996062287466</v>
      </c>
      <c r="D13" s="11">
        <v>10780.800000000001</v>
      </c>
      <c r="E13" s="11">
        <f t="shared" si="1"/>
        <v>78.065170166545983</v>
      </c>
    </row>
    <row r="14" spans="1:5" ht="18" customHeight="1" x14ac:dyDescent="0.25">
      <c r="A14" s="8" t="s">
        <v>8</v>
      </c>
      <c r="B14" s="13">
        <v>50.6</v>
      </c>
      <c r="C14" s="13">
        <f t="shared" si="0"/>
        <v>0.41166994809378921</v>
      </c>
      <c r="D14" s="13">
        <v>137.19999999999999</v>
      </c>
      <c r="E14" s="13">
        <f t="shared" si="1"/>
        <v>0.99348298334540175</v>
      </c>
    </row>
    <row r="15" spans="1:5" ht="18" customHeight="1" x14ac:dyDescent="0.25">
      <c r="A15" s="8" t="s">
        <v>7</v>
      </c>
      <c r="B15" s="13">
        <v>512.20000000000005</v>
      </c>
      <c r="C15" s="13">
        <f t="shared" si="0"/>
        <v>4.1671412532339698</v>
      </c>
      <c r="D15" s="13">
        <v>1349.1</v>
      </c>
      <c r="E15" s="13">
        <f t="shared" si="1"/>
        <v>9.7690079652425776</v>
      </c>
    </row>
    <row r="16" spans="1:5" ht="18" customHeight="1" x14ac:dyDescent="0.25">
      <c r="A16" s="12" t="s">
        <v>6</v>
      </c>
      <c r="B16" s="11">
        <f>SUM(B14:B15)</f>
        <v>562.80000000000007</v>
      </c>
      <c r="C16" s="11">
        <f t="shared" si="0"/>
        <v>4.5788112013277589</v>
      </c>
      <c r="D16" s="11">
        <v>1486.3</v>
      </c>
      <c r="E16" s="11">
        <f t="shared" si="1"/>
        <v>10.762490948587979</v>
      </c>
    </row>
    <row r="17" spans="1:5" ht="18" customHeight="1" x14ac:dyDescent="0.25">
      <c r="A17" s="10" t="s">
        <v>5</v>
      </c>
      <c r="B17" s="9">
        <f>B13+B16</f>
        <v>10335.199999999999</v>
      </c>
      <c r="C17" s="9">
        <f t="shared" si="0"/>
        <v>84.084807263615218</v>
      </c>
      <c r="D17" s="9">
        <v>12267.1</v>
      </c>
      <c r="E17" s="9">
        <f t="shared" si="1"/>
        <v>88.827661115133964</v>
      </c>
    </row>
    <row r="18" spans="1:5" ht="18" customHeight="1" x14ac:dyDescent="0.25">
      <c r="A18" s="8" t="s">
        <v>4</v>
      </c>
      <c r="B18" s="13">
        <v>39.6</v>
      </c>
      <c r="C18" s="13">
        <f t="shared" si="0"/>
        <v>0.32217648111687852</v>
      </c>
      <c r="D18" s="13">
        <v>52.4</v>
      </c>
      <c r="E18" s="13">
        <f t="shared" si="1"/>
        <v>0.37943519188993485</v>
      </c>
    </row>
    <row r="19" spans="1:5" ht="18" customHeight="1" x14ac:dyDescent="0.25">
      <c r="A19" s="8" t="s">
        <v>3</v>
      </c>
      <c r="B19" s="13">
        <v>1916.6</v>
      </c>
      <c r="C19" s="13">
        <f t="shared" si="0"/>
        <v>15.593016255267914</v>
      </c>
      <c r="D19" s="13">
        <v>1490.5</v>
      </c>
      <c r="E19" s="13">
        <f t="shared" si="1"/>
        <v>10.792903692976104</v>
      </c>
    </row>
    <row r="20" spans="1:5" ht="18" customHeight="1" x14ac:dyDescent="0.25">
      <c r="A20" s="7" t="s">
        <v>2</v>
      </c>
      <c r="B20" s="6">
        <f>SUM(B18:B19)</f>
        <v>1956.1999999999998</v>
      </c>
      <c r="C20" s="6">
        <f t="shared" si="0"/>
        <v>15.915192736384791</v>
      </c>
      <c r="D20" s="6">
        <v>1542.9</v>
      </c>
      <c r="E20" s="6">
        <f t="shared" si="1"/>
        <v>11.17233888486604</v>
      </c>
    </row>
    <row r="21" spans="1:5" ht="18" customHeight="1" thickBot="1" x14ac:dyDescent="0.3">
      <c r="A21" s="5" t="s">
        <v>1</v>
      </c>
      <c r="B21" s="4">
        <f>B17+B20</f>
        <v>12291.399999999998</v>
      </c>
      <c r="C21" s="4">
        <f t="shared" si="0"/>
        <v>100</v>
      </c>
      <c r="D21" s="4">
        <v>13810</v>
      </c>
      <c r="E21" s="4">
        <f t="shared" si="1"/>
        <v>100</v>
      </c>
    </row>
    <row r="22" spans="1:5" ht="18" customHeight="1" x14ac:dyDescent="0.25">
      <c r="A22" t="s">
        <v>24</v>
      </c>
      <c r="B22" s="1"/>
      <c r="C22" s="1"/>
      <c r="D22" s="1"/>
      <c r="E22" s="1"/>
    </row>
    <row r="23" spans="1:5" ht="18" customHeight="1" x14ac:dyDescent="0.25">
      <c r="A23" t="s">
        <v>18</v>
      </c>
      <c r="B23" s="1"/>
      <c r="C23" s="1"/>
      <c r="D23" s="1"/>
      <c r="E23" s="1"/>
    </row>
    <row r="24" spans="1:5" ht="21" customHeight="1" x14ac:dyDescent="0.25">
      <c r="A24" s="8" t="s">
        <v>0</v>
      </c>
      <c r="B24" s="3"/>
    </row>
  </sheetData>
  <pageMargins left="0.70866141732283472" right="0.27559055118110237" top="0.74803149606299213" bottom="2.3228346456692917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062E-6A1E-486E-9635-4C4368DE9E12}">
  <dimension ref="A3:H22"/>
  <sheetViews>
    <sheetView workbookViewId="0">
      <selection activeCell="H18" sqref="H18"/>
    </sheetView>
  </sheetViews>
  <sheetFormatPr baseColWidth="10" defaultRowHeight="15" x14ac:dyDescent="0.25"/>
  <cols>
    <col min="1" max="1" width="46.42578125" customWidth="1"/>
    <col min="2" max="2" width="11.7109375" customWidth="1"/>
    <col min="3" max="3" width="10.42578125" customWidth="1"/>
    <col min="5" max="7" width="11.42578125" customWidth="1"/>
  </cols>
  <sheetData>
    <row r="3" spans="1:8" x14ac:dyDescent="0.25">
      <c r="A3" s="20" t="s">
        <v>17</v>
      </c>
      <c r="B3" s="20"/>
      <c r="C3" s="20"/>
      <c r="D3" s="20"/>
      <c r="E3" s="20"/>
      <c r="F3" s="20"/>
      <c r="G3" s="20"/>
    </row>
    <row r="4" spans="1:8" x14ac:dyDescent="0.25">
      <c r="A4" s="20" t="s">
        <v>21</v>
      </c>
      <c r="B4" s="20"/>
      <c r="C4" s="20"/>
      <c r="D4" s="20"/>
      <c r="E4" s="20"/>
      <c r="F4" s="20"/>
      <c r="G4" s="20"/>
    </row>
    <row r="5" spans="1:8" x14ac:dyDescent="0.25">
      <c r="A5" s="20" t="s">
        <v>16</v>
      </c>
      <c r="B5" s="20"/>
      <c r="C5" s="20"/>
      <c r="D5" s="20"/>
      <c r="E5" s="20"/>
      <c r="F5" s="20"/>
      <c r="G5" s="20"/>
    </row>
    <row r="6" spans="1:8" x14ac:dyDescent="0.25">
      <c r="A6" s="19"/>
      <c r="B6" s="18"/>
      <c r="C6" s="18"/>
      <c r="D6" s="18"/>
      <c r="E6" s="18"/>
      <c r="F6" s="18"/>
      <c r="G6" s="18"/>
    </row>
    <row r="7" spans="1:8" ht="17.25" x14ac:dyDescent="0.25">
      <c r="A7" s="8"/>
      <c r="B7" s="17" t="s">
        <v>19</v>
      </c>
      <c r="C7" s="16" t="s">
        <v>15</v>
      </c>
      <c r="D7" s="17">
        <v>2023</v>
      </c>
      <c r="E7" s="16" t="s">
        <v>15</v>
      </c>
      <c r="F7" t="s">
        <v>22</v>
      </c>
    </row>
    <row r="8" spans="1:8" x14ac:dyDescent="0.25">
      <c r="A8" s="15" t="s">
        <v>14</v>
      </c>
      <c r="B8" s="14">
        <v>2338.3000000000002</v>
      </c>
      <c r="C8" s="14">
        <f t="shared" ref="C8:C21" si="0">100*B8/B$21</f>
        <v>19.023870348373666</v>
      </c>
      <c r="D8" s="14">
        <v>2868.7</v>
      </c>
      <c r="E8" s="14">
        <f>D8*100/D$21</f>
        <v>20.772628530050689</v>
      </c>
      <c r="F8" s="14">
        <f>(D8*100/B8)-100</f>
        <v>22.683145875208481</v>
      </c>
    </row>
    <row r="9" spans="1:8" x14ac:dyDescent="0.25">
      <c r="A9" s="8" t="s">
        <v>13</v>
      </c>
      <c r="B9" s="13">
        <v>3462.6</v>
      </c>
      <c r="C9" s="13">
        <f t="shared" si="0"/>
        <v>28.170916250386455</v>
      </c>
      <c r="D9" s="13">
        <v>3912.2</v>
      </c>
      <c r="E9" s="13">
        <f t="shared" ref="E9:E21" si="1">D9*100/D$21</f>
        <v>28.328747284576394</v>
      </c>
      <c r="F9" s="13">
        <f t="shared" ref="F9:F21" si="2">(D9*100/B9)-100</f>
        <v>12.984462542598052</v>
      </c>
    </row>
    <row r="10" spans="1:8" x14ac:dyDescent="0.25">
      <c r="A10" s="8" t="s">
        <v>12</v>
      </c>
      <c r="B10" s="13">
        <v>232.5</v>
      </c>
      <c r="C10" s="13">
        <f t="shared" si="0"/>
        <v>1.8915664611028853</v>
      </c>
      <c r="D10" s="13">
        <v>228.1</v>
      </c>
      <c r="E10" s="13">
        <f t="shared" si="1"/>
        <v>1.6517016654598118</v>
      </c>
      <c r="F10" s="13">
        <f t="shared" si="2"/>
        <v>-1.8924731182795682</v>
      </c>
    </row>
    <row r="11" spans="1:8" x14ac:dyDescent="0.25">
      <c r="A11" s="8" t="s">
        <v>11</v>
      </c>
      <c r="B11" s="13">
        <v>3711.6</v>
      </c>
      <c r="C11" s="13">
        <f t="shared" si="0"/>
        <v>30.196722911954705</v>
      </c>
      <c r="D11" s="13">
        <v>3746.6</v>
      </c>
      <c r="E11" s="13">
        <f t="shared" si="1"/>
        <v>27.129616220130341</v>
      </c>
      <c r="F11" s="13">
        <f t="shared" si="2"/>
        <v>0.9429895462873219</v>
      </c>
      <c r="H11" s="22">
        <f>D11-B11</f>
        <v>35</v>
      </c>
    </row>
    <row r="12" spans="1:8" x14ac:dyDescent="0.25">
      <c r="A12" s="8" t="s">
        <v>10</v>
      </c>
      <c r="B12" s="13">
        <v>27.4</v>
      </c>
      <c r="C12" s="13">
        <f t="shared" si="0"/>
        <v>0.22292009046975939</v>
      </c>
      <c r="D12" s="13">
        <v>25.2</v>
      </c>
      <c r="E12" s="13">
        <f t="shared" si="1"/>
        <v>0.18247646632874728</v>
      </c>
      <c r="F12" s="13">
        <f t="shared" si="2"/>
        <v>-8.029197080291965</v>
      </c>
      <c r="H12" s="22">
        <f t="shared" ref="H12:H19" si="3">D12-B12</f>
        <v>-2.1999999999999993</v>
      </c>
    </row>
    <row r="13" spans="1:8" x14ac:dyDescent="0.25">
      <c r="A13" s="12" t="s">
        <v>9</v>
      </c>
      <c r="B13" s="11">
        <f>SUM(B8:B12)</f>
        <v>9772.4</v>
      </c>
      <c r="C13" s="11">
        <f t="shared" si="0"/>
        <v>79.505996062287466</v>
      </c>
      <c r="D13" s="11">
        <v>10780.800000000001</v>
      </c>
      <c r="E13" s="11">
        <f t="shared" si="1"/>
        <v>78.065170166545983</v>
      </c>
      <c r="F13" s="11">
        <f t="shared" si="2"/>
        <v>10.31885718963612</v>
      </c>
      <c r="H13" s="22">
        <f t="shared" si="3"/>
        <v>1008.4000000000015</v>
      </c>
    </row>
    <row r="14" spans="1:8" x14ac:dyDescent="0.25">
      <c r="A14" s="8" t="s">
        <v>8</v>
      </c>
      <c r="B14" s="13">
        <v>50.6</v>
      </c>
      <c r="C14" s="13">
        <f t="shared" si="0"/>
        <v>0.41166994809378921</v>
      </c>
      <c r="D14" s="13">
        <v>137.19999999999999</v>
      </c>
      <c r="E14" s="13">
        <f t="shared" si="1"/>
        <v>0.99348298334540175</v>
      </c>
      <c r="F14" s="13">
        <f t="shared" si="2"/>
        <v>171.1462450592885</v>
      </c>
      <c r="H14" s="22">
        <f t="shared" si="3"/>
        <v>86.6</v>
      </c>
    </row>
    <row r="15" spans="1:8" x14ac:dyDescent="0.25">
      <c r="A15" s="8" t="s">
        <v>7</v>
      </c>
      <c r="B15" s="13">
        <v>512.20000000000005</v>
      </c>
      <c r="C15" s="13">
        <f t="shared" si="0"/>
        <v>4.1671412532339698</v>
      </c>
      <c r="D15" s="13">
        <v>1349.1</v>
      </c>
      <c r="E15" s="13">
        <f t="shared" si="1"/>
        <v>9.7690079652425776</v>
      </c>
      <c r="F15" s="13">
        <f t="shared" si="2"/>
        <v>163.39320577899258</v>
      </c>
      <c r="H15" s="22">
        <f t="shared" si="3"/>
        <v>836.89999999999986</v>
      </c>
    </row>
    <row r="16" spans="1:8" x14ac:dyDescent="0.25">
      <c r="A16" s="12" t="s">
        <v>6</v>
      </c>
      <c r="B16" s="11">
        <f>SUM(B14:B15)</f>
        <v>562.80000000000007</v>
      </c>
      <c r="C16" s="11">
        <f t="shared" si="0"/>
        <v>4.5788112013277589</v>
      </c>
      <c r="D16" s="11">
        <v>1486.3</v>
      </c>
      <c r="E16" s="11">
        <f t="shared" si="1"/>
        <v>10.762490948587979</v>
      </c>
      <c r="F16" s="11">
        <f t="shared" si="2"/>
        <v>164.09026297085995</v>
      </c>
      <c r="H16" s="22">
        <f t="shared" si="3"/>
        <v>923.49999999999989</v>
      </c>
    </row>
    <row r="17" spans="1:8" x14ac:dyDescent="0.25">
      <c r="A17" s="10" t="s">
        <v>5</v>
      </c>
      <c r="B17" s="9">
        <f>B13+B16</f>
        <v>10335.199999999999</v>
      </c>
      <c r="C17" s="9">
        <f t="shared" si="0"/>
        <v>84.084807263615218</v>
      </c>
      <c r="D17" s="9">
        <v>12267.1</v>
      </c>
      <c r="E17" s="9">
        <f t="shared" si="1"/>
        <v>88.827661115133964</v>
      </c>
      <c r="F17" s="9">
        <f t="shared" si="2"/>
        <v>18.692429754624982</v>
      </c>
      <c r="H17" s="22">
        <f t="shared" si="3"/>
        <v>1931.9000000000015</v>
      </c>
    </row>
    <row r="18" spans="1:8" x14ac:dyDescent="0.25">
      <c r="A18" s="8" t="s">
        <v>4</v>
      </c>
      <c r="B18" s="13">
        <v>39.6</v>
      </c>
      <c r="C18" s="13">
        <f t="shared" si="0"/>
        <v>0.32217648111687852</v>
      </c>
      <c r="D18" s="13">
        <v>52.4</v>
      </c>
      <c r="E18" s="13">
        <f t="shared" si="1"/>
        <v>0.37943519188993485</v>
      </c>
      <c r="F18" s="13">
        <f t="shared" si="2"/>
        <v>32.323232323232332</v>
      </c>
      <c r="H18" s="22">
        <f t="shared" si="3"/>
        <v>12.799999999999997</v>
      </c>
    </row>
    <row r="19" spans="1:8" x14ac:dyDescent="0.25">
      <c r="A19" s="8" t="s">
        <v>3</v>
      </c>
      <c r="B19" s="13">
        <v>1916.6</v>
      </c>
      <c r="C19" s="13">
        <f t="shared" si="0"/>
        <v>15.593016255267914</v>
      </c>
      <c r="D19" s="13">
        <v>1490.5</v>
      </c>
      <c r="E19" s="13">
        <f t="shared" si="1"/>
        <v>10.792903692976104</v>
      </c>
      <c r="F19" s="13">
        <f t="shared" si="2"/>
        <v>-22.232077637483044</v>
      </c>
      <c r="H19" s="22">
        <f t="shared" si="3"/>
        <v>-426.09999999999991</v>
      </c>
    </row>
    <row r="20" spans="1:8" x14ac:dyDescent="0.25">
      <c r="A20" s="7" t="s">
        <v>2</v>
      </c>
      <c r="B20" s="6">
        <f>SUM(B18:B19)</f>
        <v>1956.1999999999998</v>
      </c>
      <c r="C20" s="6">
        <f t="shared" si="0"/>
        <v>15.915192736384791</v>
      </c>
      <c r="D20" s="6">
        <v>1542.9</v>
      </c>
      <c r="E20" s="6">
        <f t="shared" si="1"/>
        <v>11.17233888486604</v>
      </c>
      <c r="F20" s="6">
        <f t="shared" si="2"/>
        <v>-21.127696554544514</v>
      </c>
    </row>
    <row r="21" spans="1:8" ht="15.75" thickBot="1" x14ac:dyDescent="0.3">
      <c r="A21" s="5" t="s">
        <v>1</v>
      </c>
      <c r="B21" s="4">
        <f>B17+B20</f>
        <v>12291.399999999998</v>
      </c>
      <c r="C21" s="4">
        <f t="shared" si="0"/>
        <v>100</v>
      </c>
      <c r="D21" s="4">
        <v>13810</v>
      </c>
      <c r="E21" s="4">
        <f t="shared" si="1"/>
        <v>100</v>
      </c>
      <c r="F21" s="4">
        <f t="shared" si="2"/>
        <v>12.3549799046488</v>
      </c>
    </row>
    <row r="22" spans="1:8" x14ac:dyDescent="0.25">
      <c r="B22" s="22"/>
      <c r="C22" s="22"/>
      <c r="D22" s="22"/>
      <c r="E22" s="22"/>
      <c r="F22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1.8.1-2</vt:lpstr>
      <vt:lpstr>Hoja1</vt:lpstr>
      <vt:lpstr>'1.8.1-2'!Área_de_impresión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2024-07-10T12:49:09Z</dcterms:modified>
</cp:coreProperties>
</file>