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\1.6.2\"/>
    </mc:Choice>
  </mc:AlternateContent>
  <xr:revisionPtr revIDLastSave="0" documentId="13_ncr:1_{06ABE5E9-34C5-4F8E-9964-4A862F5A41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2-1 " sheetId="3" r:id="rId1"/>
    <sheet name="Histórico" sheetId="4" r:id="rId2"/>
  </sheets>
  <definedNames>
    <definedName name="_xlnm.Print_Area" localSheetId="0">'1.6.2-1 '!$A$1:$F$13</definedName>
    <definedName name="OLE_LINK1" localSheetId="0">'1.6.2-1 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9" i="3"/>
  <c r="H11" i="4"/>
  <c r="H12" i="4"/>
  <c r="H13" i="4"/>
  <c r="H14" i="4"/>
  <c r="H10" i="4"/>
  <c r="I11" i="4"/>
  <c r="I12" i="4"/>
  <c r="I13" i="4"/>
  <c r="I14" i="4"/>
  <c r="I10" i="4"/>
  <c r="G14" i="4"/>
</calcChain>
</file>

<file path=xl/sharedStrings.xml><?xml version="1.0" encoding="utf-8"?>
<sst xmlns="http://schemas.openxmlformats.org/spreadsheetml/2006/main" count="25" uniqueCount="14">
  <si>
    <t>Turismos</t>
  </si>
  <si>
    <t>Vehículos de carga</t>
  </si>
  <si>
    <t>Autobuses</t>
  </si>
  <si>
    <t>Otros</t>
  </si>
  <si>
    <t>Total</t>
  </si>
  <si>
    <t>(número de vehículos)</t>
  </si>
  <si>
    <t>Fuente:  Dirección General de Tráfico.</t>
  </si>
  <si>
    <t>Cuadro 1.6.2-1</t>
  </si>
  <si>
    <t>%Var.</t>
  </si>
  <si>
    <t>Matriculación de vehículos en Castilla y León, 2020-2023</t>
  </si>
  <si>
    <t>Matriculación de vehículos en Castilla y León, 2019-**</t>
  </si>
  <si>
    <t>23-19</t>
  </si>
  <si>
    <t>23-22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</si>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</sst>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6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3" fontId="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 indent="1"/>
    </xf>
    <xf numFmtId="164" fontId="1" fillId="0" borderId="0" xfId="0" applyNumberFormat="1" applyFont="1" applyAlignment="1">
      <alignment horizontal="right" wrapText="1" indent="3"/>
    </xf>
    <xf numFmtId="0" fontId="3" fillId="2" borderId="0" xfId="1" applyFont="1"/>
    <xf numFmtId="0" fontId="3" fillId="2" borderId="0" xfId="1" applyFont="1" applyAlignment="1">
      <alignment horizontal="center" vertical="center" wrapText="1"/>
    </xf>
    <xf numFmtId="16" fontId="3" fillId="2" borderId="0" xfId="1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wrapText="1" indent="3"/>
    </xf>
    <xf numFmtId="0" fontId="4" fillId="4" borderId="1" xfId="3" applyFont="1" applyBorder="1" applyAlignment="1">
      <alignment horizontal="left" wrapText="1" indent="1"/>
    </xf>
    <xf numFmtId="3" fontId="4" fillId="4" borderId="0" xfId="3" applyNumberFormat="1" applyFont="1" applyAlignment="1">
      <alignment horizontal="right" wrapText="1" indent="3"/>
    </xf>
    <xf numFmtId="164" fontId="1" fillId="5" borderId="0" xfId="0" applyNumberFormat="1" applyFont="1" applyFill="1" applyAlignment="1">
      <alignment horizontal="right" wrapText="1" indent="3"/>
    </xf>
    <xf numFmtId="0" fontId="1" fillId="0" borderId="0" xfId="0" applyFont="1"/>
    <xf numFmtId="0" fontId="3" fillId="2" borderId="0" xfId="1" applyFont="1" applyAlignment="1">
      <alignment horizontal="center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EECBEA-995D-4606-AEB8-7D875BD49813}" name="Tabla22" displayName="Tabla22" ref="A9:F13" headerRowCount="0" totalsRowShown="0" headerRowDxfId="35" dataDxfId="33" headerRowBorderDxfId="34" tableBorderDxfId="32">
  <tableColumns count="6">
    <tableColumn id="1" xr3:uid="{2B5A1724-6648-4A09-8968-BA81930E94FF}" name="Columna1" headerRowDxfId="31" dataDxfId="30"/>
    <tableColumn id="2" xr3:uid="{A79EFC17-0E8B-4A58-8801-9DD5E9E8FAEC}" name="Columna2" headerRowDxfId="29" dataDxfId="28"/>
    <tableColumn id="3" xr3:uid="{D0E3D00D-EA36-46E7-8EC8-492CE5D44FED}" name="Columna3" headerRowDxfId="27" dataDxfId="26"/>
    <tableColumn id="4" xr3:uid="{04F3B6EA-A359-4869-ADDD-7E31417EA649}" name="Columna4" headerRowDxfId="25" dataDxfId="24"/>
    <tableColumn id="5" xr3:uid="{744F7D64-C37D-4126-9496-1F522A063061}" name="Columna5" headerRowDxfId="23" dataDxfId="22"/>
    <tableColumn id="6" xr3:uid="{EB5027C8-8CD0-49A4-82E8-B1D41FE28D5E}" name="Columna6" headerRowDxfId="21" dataDxfId="20">
      <calculatedColumnFormula>(Tabla22[[#This Row],[Columna5]]*100)/Tabla22[[#This Row],[Columna4]]-100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AFF76E-A88F-4B39-B0F4-AC4488D8FBCD}" name="Tabla223" displayName="Tabla223" ref="B10:I14" headerRowCount="0" totalsRowShown="0" headerRowDxfId="19" dataDxfId="17" headerRowBorderDxfId="18" tableBorderDxfId="16">
  <tableColumns count="8">
    <tableColumn id="1" xr3:uid="{2322EEB7-CE74-4F50-940F-C95309597583}" name="Columna1" headerRowDxfId="15" dataDxfId="14"/>
    <tableColumn id="2" xr3:uid="{751AAF40-2BE4-45D7-B0C6-24F0C93248D6}" name="Columna2" headerRowDxfId="13" dataDxfId="12"/>
    <tableColumn id="3" xr3:uid="{FCCB5503-EDE9-45F0-A272-AE13DAAF2A3A}" name="Columna3" headerRowDxfId="11" dataDxfId="10"/>
    <tableColumn id="4" xr3:uid="{78F50EF4-B6D0-43E0-A3CE-FBEB99F7858A}" name="Columna4" headerRowDxfId="9" dataDxfId="8"/>
    <tableColumn id="5" xr3:uid="{88F43CF3-2FAB-422E-85E2-4674E35D77A5}" name="Columna5" headerRowDxfId="7" dataDxfId="6"/>
    <tableColumn id="7" xr3:uid="{842D5642-55CA-4C67-AE16-21FAAED07556}" name="Columna7" headerRowDxfId="5" dataDxfId="4"/>
    <tableColumn id="8" xr3:uid="{1D762A62-1AB8-44C6-91D6-99F1FE5E17B3}" name="Columna8" headerRowDxfId="3" dataDxfId="2">
      <calculatedColumnFormula>(Tabla223[[#This Row],[Columna7]]*100)/Tabla223[[#This Row],[Columna5]]-100</calculatedColumnFormula>
    </tableColumn>
    <tableColumn id="6" xr3:uid="{556B50E6-74B5-415F-93D5-66E7330633FF}" name="Columna6" headerRowDxfId="1" dataDxfId="0">
      <calculatedColumnFormula>(Tabla223[[#This Row],[Columna7]]*100)/Tabla223[[#This Row],[Columna2]]-100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AFA9-3AFC-4E71-8E8A-6873F8A0B61D}">
  <sheetPr>
    <pageSetUpPr fitToPage="1"/>
  </sheetPr>
  <dimension ref="A1:G15"/>
  <sheetViews>
    <sheetView tabSelected="1" workbookViewId="0">
      <selection activeCell="F8" sqref="F8"/>
    </sheetView>
  </sheetViews>
  <sheetFormatPr baseColWidth="10" defaultRowHeight="15" x14ac:dyDescent="0.25"/>
  <cols>
    <col min="1" max="1" width="19" customWidth="1"/>
    <col min="2" max="2" width="14.7109375" customWidth="1"/>
    <col min="3" max="3" width="14" customWidth="1"/>
    <col min="4" max="4" width="13.5703125" customWidth="1"/>
    <col min="5" max="6" width="12" customWidth="1"/>
    <col min="7" max="7" width="21.5703125" customWidth="1"/>
  </cols>
  <sheetData>
    <row r="1" spans="1:7" x14ac:dyDescent="0.25">
      <c r="A1" s="7" t="s">
        <v>13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7</v>
      </c>
      <c r="B3" s="3"/>
      <c r="C3" s="3"/>
      <c r="D3" s="3"/>
      <c r="E3" s="3"/>
      <c r="F3" s="3"/>
      <c r="G3" s="2"/>
    </row>
    <row r="4" spans="1:7" x14ac:dyDescent="0.25">
      <c r="A4" s="3" t="s">
        <v>9</v>
      </c>
      <c r="B4" s="3"/>
      <c r="C4" s="3"/>
      <c r="D4" s="3"/>
      <c r="E4" s="3"/>
      <c r="F4" s="3"/>
      <c r="G4" s="2"/>
    </row>
    <row r="5" spans="1:7" x14ac:dyDescent="0.25">
      <c r="A5" s="3" t="s">
        <v>5</v>
      </c>
      <c r="B5" s="3"/>
      <c r="C5" s="3"/>
      <c r="D5" s="3"/>
      <c r="E5" s="3"/>
      <c r="F5" s="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ht="13.5" customHeight="1" x14ac:dyDescent="0.25">
      <c r="A7" s="14"/>
      <c r="B7" s="15">
        <v>2020</v>
      </c>
      <c r="C7" s="15">
        <v>2021</v>
      </c>
      <c r="D7" s="15">
        <v>2022</v>
      </c>
      <c r="E7" s="15">
        <v>2023</v>
      </c>
      <c r="F7" s="8" t="s">
        <v>8</v>
      </c>
      <c r="G7" s="4"/>
    </row>
    <row r="8" spans="1:7" ht="18" customHeight="1" x14ac:dyDescent="0.25">
      <c r="A8" s="14"/>
      <c r="B8" s="15"/>
      <c r="C8" s="15"/>
      <c r="D8" s="15"/>
      <c r="E8" s="15"/>
      <c r="F8" s="9" t="s">
        <v>12</v>
      </c>
      <c r="G8" s="4"/>
    </row>
    <row r="9" spans="1:7" ht="18.75" customHeight="1" x14ac:dyDescent="0.25">
      <c r="A9" s="5" t="s">
        <v>0</v>
      </c>
      <c r="B9" s="10">
        <v>31732</v>
      </c>
      <c r="C9" s="10">
        <v>29921</v>
      </c>
      <c r="D9" s="10">
        <v>27372</v>
      </c>
      <c r="E9" s="10">
        <v>28589</v>
      </c>
      <c r="F9" s="6">
        <f>(Tabla22[[#This Row],[Columna5]]*100)/Tabla22[[#This Row],[Columna4]]-100</f>
        <v>4.4461493497004199</v>
      </c>
      <c r="G9" s="4"/>
    </row>
    <row r="10" spans="1:7" ht="17.25" customHeight="1" x14ac:dyDescent="0.25">
      <c r="A10" s="5" t="s">
        <v>1</v>
      </c>
      <c r="B10" s="10">
        <v>4566</v>
      </c>
      <c r="C10" s="10">
        <v>5339</v>
      </c>
      <c r="D10" s="10">
        <v>3889</v>
      </c>
      <c r="E10" s="10">
        <v>4688</v>
      </c>
      <c r="F10" s="6">
        <f>(Tabla22[[#This Row],[Columna5]]*100)/Tabla22[[#This Row],[Columna4]]-100</f>
        <v>20.545127282077658</v>
      </c>
      <c r="G10" s="4"/>
    </row>
    <row r="11" spans="1:7" ht="18" customHeight="1" x14ac:dyDescent="0.25">
      <c r="A11" s="5" t="s">
        <v>2</v>
      </c>
      <c r="B11" s="10">
        <v>69</v>
      </c>
      <c r="C11" s="10">
        <v>100</v>
      </c>
      <c r="D11" s="10">
        <v>110</v>
      </c>
      <c r="E11" s="10">
        <v>161</v>
      </c>
      <c r="F11" s="6">
        <f>(Tabla22[[#This Row],[Columna5]]*100)/Tabla22[[#This Row],[Columna4]]-100</f>
        <v>46.363636363636374</v>
      </c>
      <c r="G11" s="4"/>
    </row>
    <row r="12" spans="1:7" ht="18" customHeight="1" x14ac:dyDescent="0.25">
      <c r="A12" s="5" t="s">
        <v>3</v>
      </c>
      <c r="B12" s="10">
        <v>5197</v>
      </c>
      <c r="C12" s="10">
        <v>10253</v>
      </c>
      <c r="D12" s="10">
        <v>9901</v>
      </c>
      <c r="E12" s="10">
        <v>11245</v>
      </c>
      <c r="F12" s="6">
        <f>(Tabla22[[#This Row],[Columna5]]*100)/Tabla22[[#This Row],[Columna4]]-100</f>
        <v>13.574386425613568</v>
      </c>
      <c r="G12" s="4"/>
    </row>
    <row r="13" spans="1:7" ht="20.25" customHeight="1" x14ac:dyDescent="0.25">
      <c r="A13" s="11" t="s">
        <v>4</v>
      </c>
      <c r="B13" s="12">
        <v>41564</v>
      </c>
      <c r="C13" s="12">
        <v>45613</v>
      </c>
      <c r="D13" s="12">
        <v>41272</v>
      </c>
      <c r="E13" s="12">
        <v>44683</v>
      </c>
      <c r="F13" s="13">
        <f>(Tabla22[[#This Row],[Columna5]]*100)/Tabla22[[#This Row],[Columna4]]-100</f>
        <v>8.2646830781159082</v>
      </c>
      <c r="G13" s="4"/>
    </row>
    <row r="14" spans="1:7" ht="19.5" customHeight="1" x14ac:dyDescent="0.25">
      <c r="A14" s="2" t="s">
        <v>6</v>
      </c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</sheetData>
  <mergeCells count="5"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27CA-883B-4C2A-B5EA-1EBC687DE6EE}">
  <dimension ref="B4:I15"/>
  <sheetViews>
    <sheetView workbookViewId="0">
      <selection activeCell="P15" sqref="P15"/>
    </sheetView>
  </sheetViews>
  <sheetFormatPr baseColWidth="10" defaultRowHeight="15" x14ac:dyDescent="0.25"/>
  <sheetData>
    <row r="4" spans="2:9" x14ac:dyDescent="0.25">
      <c r="B4" s="3" t="s">
        <v>7</v>
      </c>
      <c r="C4" s="3"/>
      <c r="D4" s="3"/>
      <c r="E4" s="3"/>
      <c r="F4" s="3"/>
      <c r="G4" s="3"/>
      <c r="H4" s="3"/>
      <c r="I4" s="3"/>
    </row>
    <row r="5" spans="2:9" x14ac:dyDescent="0.25">
      <c r="B5" s="3" t="s">
        <v>10</v>
      </c>
      <c r="C5" s="3"/>
      <c r="D5" s="3"/>
      <c r="E5" s="3"/>
      <c r="F5" s="3"/>
      <c r="G5" s="3"/>
      <c r="H5" s="3"/>
      <c r="I5" s="3"/>
    </row>
    <row r="6" spans="2:9" x14ac:dyDescent="0.25">
      <c r="B6" s="3" t="s">
        <v>5</v>
      </c>
      <c r="C6" s="3"/>
      <c r="D6" s="3"/>
      <c r="E6" s="3"/>
      <c r="F6" s="3"/>
      <c r="G6" s="3"/>
      <c r="H6" s="3"/>
      <c r="I6" s="3"/>
    </row>
    <row r="7" spans="2:9" x14ac:dyDescent="0.25">
      <c r="B7" s="2"/>
      <c r="C7" s="2"/>
      <c r="D7" s="2"/>
      <c r="E7" s="2"/>
      <c r="F7" s="2"/>
      <c r="G7" s="2"/>
      <c r="H7" s="2"/>
      <c r="I7" s="2"/>
    </row>
    <row r="8" spans="2:9" x14ac:dyDescent="0.25">
      <c r="B8" s="14"/>
      <c r="C8" s="15">
        <v>2019</v>
      </c>
      <c r="D8" s="15">
        <v>2020</v>
      </c>
      <c r="E8" s="15">
        <v>2021</v>
      </c>
      <c r="F8" s="15">
        <v>2022</v>
      </c>
      <c r="G8" s="15">
        <v>2023</v>
      </c>
      <c r="H8" s="8" t="s">
        <v>8</v>
      </c>
      <c r="I8" s="8" t="s">
        <v>8</v>
      </c>
    </row>
    <row r="9" spans="2:9" x14ac:dyDescent="0.25">
      <c r="B9" s="14"/>
      <c r="C9" s="15"/>
      <c r="D9" s="15"/>
      <c r="E9" s="15"/>
      <c r="F9" s="15"/>
      <c r="G9" s="15"/>
      <c r="H9" s="9" t="s">
        <v>12</v>
      </c>
      <c r="I9" s="9" t="s">
        <v>11</v>
      </c>
    </row>
    <row r="10" spans="2:9" x14ac:dyDescent="0.25">
      <c r="B10" s="5" t="s">
        <v>0</v>
      </c>
      <c r="C10" s="10">
        <v>40297</v>
      </c>
      <c r="D10" s="10">
        <v>31732</v>
      </c>
      <c r="E10" s="10">
        <v>29921</v>
      </c>
      <c r="F10" s="10">
        <v>27372</v>
      </c>
      <c r="G10" s="10">
        <v>28589</v>
      </c>
      <c r="H10" s="6">
        <f>(Tabla223[[#This Row],[Columna7]]*100)/Tabla223[[#This Row],[Columna5]]-100</f>
        <v>4.4461493497004199</v>
      </c>
      <c r="I10" s="6">
        <f>(Tabla223[[#This Row],[Columna7]]*100)/Tabla223[[#This Row],[Columna2]]-100</f>
        <v>-29.054272030175937</v>
      </c>
    </row>
    <row r="11" spans="2:9" ht="30" x14ac:dyDescent="0.25">
      <c r="B11" s="5" t="s">
        <v>1</v>
      </c>
      <c r="C11" s="10">
        <v>5727</v>
      </c>
      <c r="D11" s="10">
        <v>4566</v>
      </c>
      <c r="E11" s="10">
        <v>5339</v>
      </c>
      <c r="F11" s="10">
        <v>3889</v>
      </c>
      <c r="G11" s="10">
        <v>4688</v>
      </c>
      <c r="H11" s="6">
        <f>(Tabla223[[#This Row],[Columna7]]*100)/Tabla223[[#This Row],[Columna5]]-100</f>
        <v>20.545127282077658</v>
      </c>
      <c r="I11" s="6">
        <f>(Tabla223[[#This Row],[Columna7]]*100)/Tabla223[[#This Row],[Columna2]]-100</f>
        <v>-18.142133752400909</v>
      </c>
    </row>
    <row r="12" spans="2:9" ht="30" x14ac:dyDescent="0.25">
      <c r="B12" s="5" t="s">
        <v>2</v>
      </c>
      <c r="C12" s="10">
        <v>142</v>
      </c>
      <c r="D12" s="10">
        <v>69</v>
      </c>
      <c r="E12" s="10">
        <v>100</v>
      </c>
      <c r="F12" s="10">
        <v>110</v>
      </c>
      <c r="G12" s="10">
        <v>161</v>
      </c>
      <c r="H12" s="6">
        <f>(Tabla223[[#This Row],[Columna7]]*100)/Tabla223[[#This Row],[Columna5]]-100</f>
        <v>46.363636363636374</v>
      </c>
      <c r="I12" s="6">
        <f>(Tabla223[[#This Row],[Columna7]]*100)/Tabla223[[#This Row],[Columna2]]-100</f>
        <v>13.380281690140848</v>
      </c>
    </row>
    <row r="13" spans="2:9" x14ac:dyDescent="0.25">
      <c r="B13" s="5" t="s">
        <v>3</v>
      </c>
      <c r="C13" s="10">
        <v>5245</v>
      </c>
      <c r="D13" s="10">
        <v>5197</v>
      </c>
      <c r="E13" s="10">
        <v>10253</v>
      </c>
      <c r="F13" s="10">
        <v>9901</v>
      </c>
      <c r="G13" s="10">
        <v>11245</v>
      </c>
      <c r="H13" s="6">
        <f>(Tabla223[[#This Row],[Columna7]]*100)/Tabla223[[#This Row],[Columna5]]-100</f>
        <v>13.574386425613568</v>
      </c>
      <c r="I13" s="6">
        <f>(Tabla223[[#This Row],[Columna7]]*100)/Tabla223[[#This Row],[Columna2]]-100</f>
        <v>114.39466158245949</v>
      </c>
    </row>
    <row r="14" spans="2:9" x14ac:dyDescent="0.25">
      <c r="B14" s="11" t="s">
        <v>4</v>
      </c>
      <c r="C14" s="12">
        <v>51411</v>
      </c>
      <c r="D14" s="12">
        <v>41564</v>
      </c>
      <c r="E14" s="12">
        <v>45613</v>
      </c>
      <c r="F14" s="12">
        <v>41272</v>
      </c>
      <c r="G14" s="12">
        <f>SUM(G10:G13)</f>
        <v>44683</v>
      </c>
      <c r="H14" s="13">
        <f>(Tabla223[[#This Row],[Columna7]]*100)/Tabla223[[#This Row],[Columna5]]-100</f>
        <v>8.2646830781159082</v>
      </c>
      <c r="I14" s="13">
        <f>(Tabla223[[#This Row],[Columna7]]*100)/Tabla223[[#This Row],[Columna2]]-100</f>
        <v>-13.086693509171184</v>
      </c>
    </row>
    <row r="15" spans="2:9" x14ac:dyDescent="0.25">
      <c r="B15" s="2" t="s">
        <v>6</v>
      </c>
      <c r="C15" s="2"/>
      <c r="D15" s="2"/>
      <c r="E15" s="2"/>
      <c r="F15" s="2"/>
      <c r="G15" s="2"/>
      <c r="H15" s="2"/>
      <c r="I15" s="2"/>
    </row>
  </sheetData>
  <mergeCells count="6">
    <mergeCell ref="G8:G9"/>
    <mergeCell ref="B8:B9"/>
    <mergeCell ref="C8:C9"/>
    <mergeCell ref="D8:D9"/>
    <mergeCell ref="E8:E9"/>
    <mergeCell ref="F8:F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1.6.2-1 </vt:lpstr>
      <vt:lpstr>Histórico</vt:lpstr>
      <vt:lpstr>'1.6.2-1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2015-08-05T07:33:41Z</cp:lastPrinted>
  <dcterms:created xsi:type="dcterms:W3CDTF">2014-04-02T06:48:30Z</dcterms:created>
  <dcterms:modified xsi:type="dcterms:W3CDTF">2024-05-16T15:05:29Z</dcterms:modified>
</cp:coreProperties>
</file>