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Gráficos\G 1.8\1.8.2\1.8.2.1 Diputaciones\"/>
    </mc:Choice>
  </mc:AlternateContent>
  <xr:revisionPtr revIDLastSave="0" documentId="13_ncr:1_{F33E0B64-4533-4192-AAB1-53A8D03884B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8.2-5" sheetId="8" r:id="rId1"/>
    <sheet name="BaseDatos" sheetId="3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7" i="3" l="1"/>
  <c r="H87" i="3"/>
  <c r="G88" i="3"/>
  <c r="H88" i="3"/>
  <c r="G89" i="3"/>
  <c r="H89" i="3"/>
  <c r="G90" i="3"/>
  <c r="H90" i="3"/>
  <c r="G91" i="3"/>
  <c r="H91" i="3"/>
  <c r="G92" i="3"/>
  <c r="H92" i="3"/>
  <c r="G93" i="3"/>
  <c r="H93" i="3"/>
  <c r="G94" i="3"/>
  <c r="H94" i="3"/>
  <c r="H86" i="3"/>
  <c r="T56" i="3"/>
  <c r="U56" i="3"/>
  <c r="T57" i="3"/>
  <c r="U57" i="3"/>
  <c r="T58" i="3"/>
  <c r="U58" i="3"/>
  <c r="T59" i="3"/>
  <c r="U59" i="3"/>
  <c r="T60" i="3"/>
  <c r="U60" i="3"/>
  <c r="T61" i="3"/>
  <c r="U61" i="3"/>
  <c r="T62" i="3"/>
  <c r="U62" i="3"/>
  <c r="T63" i="3"/>
  <c r="U63" i="3"/>
  <c r="T64" i="3"/>
  <c r="U64" i="3"/>
  <c r="U55" i="3"/>
  <c r="F94" i="3"/>
  <c r="E94" i="3"/>
  <c r="D94" i="3"/>
  <c r="C94" i="3"/>
  <c r="B94" i="3"/>
  <c r="F93" i="3"/>
  <c r="E93" i="3"/>
  <c r="D93" i="3"/>
  <c r="C93" i="3"/>
  <c r="B93" i="3"/>
  <c r="F92" i="3"/>
  <c r="E92" i="3"/>
  <c r="D92" i="3"/>
  <c r="C92" i="3"/>
  <c r="B92" i="3"/>
  <c r="F91" i="3"/>
  <c r="E91" i="3"/>
  <c r="D91" i="3"/>
  <c r="C91" i="3"/>
  <c r="B91" i="3"/>
  <c r="F90" i="3"/>
  <c r="E90" i="3"/>
  <c r="D90" i="3"/>
  <c r="C90" i="3"/>
  <c r="B90" i="3"/>
  <c r="F89" i="3"/>
  <c r="E89" i="3"/>
  <c r="D89" i="3"/>
  <c r="C89" i="3"/>
  <c r="B89" i="3"/>
  <c r="F88" i="3"/>
  <c r="E88" i="3"/>
  <c r="D88" i="3"/>
  <c r="C88" i="3"/>
  <c r="B88" i="3"/>
  <c r="F87" i="3"/>
  <c r="E87" i="3"/>
  <c r="D87" i="3"/>
  <c r="C87" i="3"/>
  <c r="B87" i="3"/>
  <c r="G86" i="3"/>
  <c r="F86" i="3"/>
  <c r="E86" i="3"/>
  <c r="D86" i="3"/>
  <c r="C86" i="3"/>
  <c r="B86" i="3"/>
  <c r="B52" i="3"/>
  <c r="C52" i="3"/>
  <c r="D52" i="3"/>
  <c r="E52" i="3"/>
  <c r="F52" i="3"/>
  <c r="G52" i="3"/>
  <c r="B53" i="3"/>
  <c r="C53" i="3"/>
  <c r="D53" i="3"/>
  <c r="E53" i="3"/>
  <c r="F53" i="3"/>
  <c r="G53" i="3"/>
  <c r="B54" i="3"/>
  <c r="C54" i="3"/>
  <c r="D54" i="3"/>
  <c r="E54" i="3"/>
  <c r="F54" i="3"/>
  <c r="G54" i="3"/>
  <c r="B55" i="3"/>
  <c r="C55" i="3"/>
  <c r="D55" i="3"/>
  <c r="E55" i="3"/>
  <c r="F55" i="3"/>
  <c r="G55" i="3"/>
  <c r="B56" i="3"/>
  <c r="C56" i="3"/>
  <c r="D56" i="3"/>
  <c r="E56" i="3"/>
  <c r="F56" i="3"/>
  <c r="G56" i="3"/>
  <c r="B57" i="3"/>
  <c r="C57" i="3"/>
  <c r="D57" i="3"/>
  <c r="E57" i="3"/>
  <c r="F57" i="3"/>
  <c r="G57" i="3"/>
  <c r="B58" i="3"/>
  <c r="C58" i="3"/>
  <c r="D58" i="3"/>
  <c r="E58" i="3"/>
  <c r="F58" i="3"/>
  <c r="G58" i="3"/>
  <c r="B59" i="3"/>
  <c r="C59" i="3"/>
  <c r="D59" i="3"/>
  <c r="E59" i="3"/>
  <c r="F59" i="3"/>
  <c r="G59" i="3"/>
  <c r="B60" i="3"/>
  <c r="C60" i="3"/>
  <c r="D60" i="3"/>
  <c r="E60" i="3"/>
  <c r="F60" i="3"/>
  <c r="G60" i="3"/>
  <c r="B61" i="3"/>
  <c r="C61" i="3"/>
  <c r="D61" i="3"/>
  <c r="E61" i="3"/>
  <c r="F61" i="3"/>
  <c r="G61" i="3"/>
  <c r="O56" i="3"/>
  <c r="P56" i="3"/>
  <c r="Q56" i="3"/>
  <c r="R56" i="3"/>
  <c r="S56" i="3"/>
  <c r="O57" i="3"/>
  <c r="P57" i="3"/>
  <c r="Q57" i="3"/>
  <c r="R57" i="3"/>
  <c r="S57" i="3"/>
  <c r="O58" i="3"/>
  <c r="P58" i="3"/>
  <c r="Q58" i="3"/>
  <c r="R58" i="3"/>
  <c r="S58" i="3"/>
  <c r="O59" i="3"/>
  <c r="P59" i="3"/>
  <c r="Q59" i="3"/>
  <c r="R59" i="3"/>
  <c r="S59" i="3"/>
  <c r="O60" i="3"/>
  <c r="P60" i="3"/>
  <c r="Q60" i="3"/>
  <c r="R60" i="3"/>
  <c r="S60" i="3"/>
  <c r="O61" i="3"/>
  <c r="P61" i="3"/>
  <c r="Q61" i="3"/>
  <c r="R61" i="3"/>
  <c r="S61" i="3"/>
  <c r="O62" i="3"/>
  <c r="P62" i="3"/>
  <c r="Q62" i="3"/>
  <c r="R62" i="3"/>
  <c r="S62" i="3"/>
  <c r="O63" i="3"/>
  <c r="P63" i="3"/>
  <c r="Q63" i="3"/>
  <c r="R63" i="3"/>
  <c r="S63" i="3"/>
  <c r="O64" i="3"/>
  <c r="P64" i="3"/>
  <c r="Q64" i="3"/>
  <c r="R64" i="3"/>
  <c r="S64" i="3"/>
  <c r="P55" i="3"/>
  <c r="Q55" i="3"/>
  <c r="R55" i="3"/>
  <c r="S55" i="3"/>
  <c r="T55" i="3"/>
  <c r="O55" i="3"/>
  <c r="B39" i="3"/>
  <c r="C39" i="3"/>
  <c r="D39" i="3"/>
  <c r="E39" i="3"/>
  <c r="F39" i="3"/>
  <c r="G39" i="3"/>
  <c r="H39" i="3"/>
  <c r="B40" i="3"/>
  <c r="C40" i="3"/>
  <c r="D40" i="3"/>
  <c r="E40" i="3"/>
  <c r="F40" i="3"/>
  <c r="G40" i="3"/>
  <c r="H40" i="3"/>
  <c r="B41" i="3"/>
  <c r="C41" i="3"/>
  <c r="D41" i="3"/>
  <c r="E41" i="3"/>
  <c r="F41" i="3"/>
  <c r="G41" i="3"/>
  <c r="H41" i="3"/>
  <c r="B42" i="3"/>
  <c r="C42" i="3"/>
  <c r="D42" i="3"/>
  <c r="E42" i="3"/>
  <c r="F42" i="3"/>
  <c r="G42" i="3"/>
  <c r="H42" i="3"/>
  <c r="B43" i="3"/>
  <c r="C43" i="3"/>
  <c r="D43" i="3"/>
  <c r="E43" i="3"/>
  <c r="F43" i="3"/>
  <c r="G43" i="3"/>
  <c r="H43" i="3"/>
  <c r="B44" i="3"/>
  <c r="C44" i="3"/>
  <c r="D44" i="3"/>
  <c r="E44" i="3"/>
  <c r="F44" i="3"/>
  <c r="G44" i="3"/>
  <c r="H44" i="3"/>
  <c r="B45" i="3"/>
  <c r="C45" i="3"/>
  <c r="D45" i="3"/>
  <c r="E45" i="3"/>
  <c r="F45" i="3"/>
  <c r="G45" i="3"/>
  <c r="H45" i="3"/>
  <c r="B46" i="3"/>
  <c r="C46" i="3"/>
  <c r="D46" i="3"/>
  <c r="E46" i="3"/>
  <c r="F46" i="3"/>
  <c r="G46" i="3"/>
  <c r="H46" i="3"/>
  <c r="B47" i="3"/>
  <c r="C47" i="3"/>
  <c r="D47" i="3"/>
  <c r="E47" i="3"/>
  <c r="F47" i="3"/>
  <c r="G47" i="3"/>
  <c r="H47" i="3"/>
  <c r="B48" i="3"/>
  <c r="C48" i="3"/>
  <c r="D48" i="3"/>
  <c r="E48" i="3"/>
  <c r="F48" i="3"/>
  <c r="G48" i="3"/>
  <c r="H48" i="3"/>
  <c r="L33" i="3"/>
  <c r="L34" i="3" s="1"/>
  <c r="I33" i="3"/>
  <c r="I34" i="3" s="1"/>
  <c r="F33" i="3"/>
  <c r="G33" i="3" s="1"/>
  <c r="C33" i="3"/>
  <c r="D33" i="3" s="1"/>
  <c r="I32" i="3"/>
  <c r="J32" i="3" s="1"/>
  <c r="F32" i="3"/>
  <c r="G32" i="3" s="1"/>
  <c r="C32" i="3"/>
  <c r="D32" i="3" s="1"/>
  <c r="I31" i="3"/>
  <c r="J31" i="3" s="1"/>
  <c r="F31" i="3"/>
  <c r="G31" i="3" s="1"/>
  <c r="C31" i="3"/>
  <c r="D31" i="3" s="1"/>
  <c r="I30" i="3"/>
  <c r="J30" i="3" s="1"/>
  <c r="F30" i="3"/>
  <c r="G30" i="3" s="1"/>
  <c r="C30" i="3"/>
  <c r="D30" i="3" s="1"/>
  <c r="I29" i="3"/>
  <c r="J29" i="3" s="1"/>
  <c r="F29" i="3"/>
  <c r="G29" i="3" s="1"/>
  <c r="C29" i="3"/>
  <c r="D29" i="3" s="1"/>
  <c r="I28" i="3"/>
  <c r="F28" i="3"/>
  <c r="C28" i="3"/>
  <c r="I27" i="3"/>
  <c r="J27" i="3" s="1"/>
  <c r="F27" i="3"/>
  <c r="G27" i="3" s="1"/>
  <c r="C27" i="3"/>
  <c r="D27" i="3" s="1"/>
  <c r="I26" i="3"/>
  <c r="F26" i="3"/>
  <c r="C26" i="3"/>
  <c r="I25" i="3"/>
  <c r="J25" i="3" s="1"/>
  <c r="F25" i="3"/>
  <c r="G25" i="3" s="1"/>
  <c r="C25" i="3"/>
  <c r="D25" i="3" s="1"/>
  <c r="I24" i="3"/>
  <c r="J24" i="3" s="1"/>
  <c r="F24" i="3"/>
  <c r="G24" i="3" s="1"/>
  <c r="C24" i="3"/>
  <c r="D24" i="3" s="1"/>
  <c r="I19" i="3"/>
  <c r="I20" i="3" s="1"/>
  <c r="F19" i="3"/>
  <c r="F20" i="3" s="1"/>
  <c r="C19" i="3"/>
  <c r="I18" i="3"/>
  <c r="J18" i="3" s="1"/>
  <c r="F18" i="3"/>
  <c r="C18" i="3"/>
  <c r="J17" i="3"/>
  <c r="I17" i="3"/>
  <c r="F17" i="3"/>
  <c r="C17" i="3"/>
  <c r="D17" i="3" s="1"/>
  <c r="I16" i="3"/>
  <c r="J16" i="3" s="1"/>
  <c r="F16" i="3"/>
  <c r="C16" i="3"/>
  <c r="L30" i="3" s="1"/>
  <c r="M30" i="3" s="1"/>
  <c r="I15" i="3"/>
  <c r="F15" i="3"/>
  <c r="C15" i="3"/>
  <c r="I14" i="3"/>
  <c r="F14" i="3"/>
  <c r="C14" i="3"/>
  <c r="I13" i="3"/>
  <c r="J13" i="3" s="1"/>
  <c r="F13" i="3"/>
  <c r="G13" i="3" s="1"/>
  <c r="C13" i="3"/>
  <c r="D13" i="3" s="1"/>
  <c r="I12" i="3"/>
  <c r="F12" i="3"/>
  <c r="C12" i="3"/>
  <c r="I11" i="3"/>
  <c r="J11" i="3" s="1"/>
  <c r="F11" i="3"/>
  <c r="C11" i="3"/>
  <c r="I10" i="3"/>
  <c r="J10" i="3" s="1"/>
  <c r="F10" i="3"/>
  <c r="D10" i="3"/>
  <c r="C10" i="3"/>
  <c r="C20" i="3" l="1"/>
  <c r="D19" i="3"/>
  <c r="G11" i="3"/>
  <c r="L28" i="3"/>
  <c r="D15" i="3"/>
  <c r="G16" i="3"/>
  <c r="L24" i="3"/>
  <c r="J15" i="3"/>
  <c r="G18" i="3"/>
  <c r="L29" i="3"/>
  <c r="L32" i="3"/>
  <c r="J19" i="3"/>
  <c r="L25" i="3"/>
  <c r="L26" i="3"/>
  <c r="L31" i="3"/>
  <c r="F34" i="3"/>
  <c r="C34" i="3"/>
  <c r="J33" i="3"/>
  <c r="G10" i="3"/>
  <c r="D11" i="3"/>
  <c r="G15" i="3"/>
  <c r="D16" i="3"/>
  <c r="G17" i="3"/>
  <c r="D18" i="3"/>
  <c r="G19" i="3"/>
  <c r="L27" i="3"/>
  <c r="M33" i="3"/>
  <c r="M24" i="3" l="1"/>
  <c r="M31" i="3"/>
  <c r="M29" i="3"/>
  <c r="M27" i="3"/>
  <c r="M25" i="3"/>
  <c r="M32" i="3"/>
</calcChain>
</file>

<file path=xl/sharedStrings.xml><?xml version="1.0" encoding="utf-8"?>
<sst xmlns="http://schemas.openxmlformats.org/spreadsheetml/2006/main" count="158" uniqueCount="32">
  <si>
    <t>(porcentaje)</t>
  </si>
  <si>
    <t>Cuadro 1.8.2-7</t>
  </si>
  <si>
    <t>(millones de euros)</t>
  </si>
  <si>
    <t>Deuda Pública</t>
  </si>
  <si>
    <t>Servicios públicos básicos</t>
  </si>
  <si>
    <t>Actuaciones de protección y promoción social</t>
  </si>
  <si>
    <t xml:space="preserve">% var. </t>
  </si>
  <si>
    <t>Avila</t>
  </si>
  <si>
    <t>Burgos</t>
  </si>
  <si>
    <t>León</t>
  </si>
  <si>
    <t xml:space="preserve"> </t>
  </si>
  <si>
    <t>Palencia</t>
  </si>
  <si>
    <t>Salamanca</t>
  </si>
  <si>
    <t>Segovia</t>
  </si>
  <si>
    <t>Soria</t>
  </si>
  <si>
    <t>Valladolid</t>
  </si>
  <si>
    <t>Zamora</t>
  </si>
  <si>
    <t>Total Diputaciones</t>
  </si>
  <si>
    <t>% sobre gasto total</t>
  </si>
  <si>
    <t>Producción de bienes públicos de carácter preferente</t>
  </si>
  <si>
    <t>Actuaciones de carácter económico</t>
  </si>
  <si>
    <t>Actuaciones de carácter general</t>
  </si>
  <si>
    <t>Total Gastos</t>
  </si>
  <si>
    <t>TOTAL</t>
  </si>
  <si>
    <t>CES. Informe de Situación Económica y Social de Castilla y León en 2021</t>
  </si>
  <si>
    <t xml:space="preserve">Presupuestos Consolidados de las Diputaciones Provinciales de Castilla y León, 2020-2021. Gastos. Clasificación funcional </t>
  </si>
  <si>
    <t>20-21</t>
  </si>
  <si>
    <t>Fuente: Ministerio de Hacienda y Función Pública.</t>
  </si>
  <si>
    <t xml:space="preserve">Grafico 1.8.2-5 </t>
  </si>
  <si>
    <t>CES. Informe de Situación Económica y Social de Castilla y León en 2023</t>
  </si>
  <si>
    <t>Clasificación funcional del gasto en de las Diputaciones Provinciales, 2023</t>
  </si>
  <si>
    <t>Fuente:    Elaboración propia a partir de datos del Ministerio de Hacienda.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</si>
</sst>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9" fillId="0" borderId="0"/>
  </cellStyleXfs>
  <cellXfs count="41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 applyAlignment="1">
      <alignment vertical="center"/>
    </xf>
    <xf numFmtId="0" fontId="6" fillId="3" borderId="0" xfId="2" applyFont="1" applyAlignment="1">
      <alignment vertical="center"/>
    </xf>
    <xf numFmtId="0" fontId="1" fillId="0" borderId="0" xfId="0" applyFont="1"/>
    <xf numFmtId="0" fontId="6" fillId="3" borderId="0" xfId="2" applyFont="1"/>
    <xf numFmtId="4" fontId="1" fillId="0" borderId="0" xfId="0" applyNumberFormat="1" applyFont="1" applyAlignment="1">
      <alignment horizontal="right" vertical="center" indent="1"/>
    </xf>
    <xf numFmtId="165" fontId="1" fillId="0" borderId="0" xfId="0" applyNumberFormat="1" applyFont="1" applyAlignment="1">
      <alignment horizontal="right" vertical="center" inden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2" fontId="0" fillId="0" borderId="0" xfId="0" applyNumberFormat="1"/>
    <xf numFmtId="4" fontId="1" fillId="0" borderId="0" xfId="0" applyNumberFormat="1" applyFont="1"/>
    <xf numFmtId="164" fontId="1" fillId="0" borderId="0" xfId="0" applyNumberFormat="1" applyFont="1"/>
    <xf numFmtId="0" fontId="7" fillId="2" borderId="0" xfId="1" applyFont="1"/>
    <xf numFmtId="0" fontId="6" fillId="0" borderId="0" xfId="0" applyFont="1"/>
    <xf numFmtId="2" fontId="1" fillId="0" borderId="0" xfId="0" applyNumberFormat="1" applyFont="1"/>
    <xf numFmtId="0" fontId="6" fillId="3" borderId="0" xfId="2" applyFont="1" applyAlignment="1">
      <alignment horizontal="center" vertical="center" wrapText="1"/>
    </xf>
    <xf numFmtId="2" fontId="1" fillId="0" borderId="0" xfId="0" applyNumberFormat="1" applyFont="1" applyAlignment="1">
      <alignment horizontal="right" vertical="center" indent="1"/>
    </xf>
    <xf numFmtId="0" fontId="6" fillId="4" borderId="0" xfId="3" applyFont="1" applyAlignment="1">
      <alignment horizontal="left" vertical="center"/>
    </xf>
    <xf numFmtId="4" fontId="6" fillId="4" borderId="0" xfId="3" applyNumberFormat="1" applyFont="1" applyAlignment="1">
      <alignment horizontal="right" vertical="center" indent="1"/>
    </xf>
    <xf numFmtId="165" fontId="6" fillId="4" borderId="0" xfId="3" applyNumberFormat="1" applyFont="1" applyAlignment="1">
      <alignment horizontal="right" vertical="center" indent="1"/>
    </xf>
    <xf numFmtId="0" fontId="8" fillId="4" borderId="0" xfId="3" applyFont="1" applyAlignment="1">
      <alignment horizontal="left" vertical="center"/>
    </xf>
    <xf numFmtId="2" fontId="8" fillId="4" borderId="0" xfId="3" applyNumberFormat="1" applyFont="1" applyAlignment="1">
      <alignment horizontal="right" vertical="center" indent="1"/>
    </xf>
    <xf numFmtId="165" fontId="8" fillId="4" borderId="0" xfId="3" applyNumberFormat="1" applyFont="1" applyAlignment="1">
      <alignment horizontal="right" vertical="center" indent="1"/>
    </xf>
    <xf numFmtId="4" fontId="1" fillId="0" borderId="0" xfId="0" applyNumberFormat="1" applyFont="1" applyAlignment="1">
      <alignment horizontal="right" vertical="center" indent="2"/>
    </xf>
    <xf numFmtId="165" fontId="1" fillId="5" borderId="1" xfId="0" applyNumberFormat="1" applyFont="1" applyFill="1" applyBorder="1" applyAlignment="1">
      <alignment horizontal="right" vertical="center" indent="2"/>
    </xf>
    <xf numFmtId="165" fontId="1" fillId="0" borderId="0" xfId="0" applyNumberFormat="1" applyFont="1" applyAlignment="1">
      <alignment horizontal="right" vertical="center" indent="2"/>
    </xf>
    <xf numFmtId="165" fontId="1" fillId="5" borderId="0" xfId="0" applyNumberFormat="1" applyFont="1" applyFill="1" applyAlignment="1">
      <alignment horizontal="right" vertical="center" indent="2"/>
    </xf>
    <xf numFmtId="0" fontId="6" fillId="4" borderId="0" xfId="3" applyFont="1" applyAlignment="1">
      <alignment horizontal="left" vertical="center" wrapText="1"/>
    </xf>
    <xf numFmtId="4" fontId="6" fillId="4" borderId="0" xfId="3" applyNumberFormat="1" applyFont="1" applyAlignment="1">
      <alignment horizontal="right" vertical="center" indent="2"/>
    </xf>
    <xf numFmtId="165" fontId="6" fillId="4" borderId="0" xfId="3" applyNumberFormat="1" applyFont="1" applyAlignment="1">
      <alignment horizontal="right" vertical="center" indent="2"/>
    </xf>
    <xf numFmtId="2" fontId="6" fillId="4" borderId="0" xfId="3" applyNumberFormat="1" applyFont="1" applyAlignment="1">
      <alignment horizontal="right" vertical="center" indent="2"/>
    </xf>
    <xf numFmtId="4" fontId="6" fillId="4" borderId="2" xfId="3" applyNumberFormat="1" applyFont="1" applyBorder="1" applyAlignment="1">
      <alignment horizontal="right" vertical="center" indent="2"/>
    </xf>
    <xf numFmtId="0" fontId="10" fillId="6" borderId="0" xfId="0" applyFont="1" applyFill="1"/>
    <xf numFmtId="0" fontId="4" fillId="0" borderId="0" xfId="0" applyFont="1" applyAlignment="1">
      <alignment horizontal="left"/>
    </xf>
    <xf numFmtId="0" fontId="7" fillId="2" borderId="0" xfId="1" applyFont="1" applyAlignment="1">
      <alignment horizontal="center" vertical="center" wrapText="1"/>
    </xf>
    <xf numFmtId="0" fontId="6" fillId="3" borderId="0" xfId="2" applyFont="1" applyAlignment="1">
      <alignment horizontal="center" vertical="center" wrapText="1"/>
    </xf>
    <xf numFmtId="0" fontId="6" fillId="3" borderId="0" xfId="2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5">
    <cellStyle name="20% - Énfasis1" xfId="3" builtinId="30"/>
    <cellStyle name="40% - Énfasis1" xfId="2" builtinId="31"/>
    <cellStyle name="Énfasis1" xfId="1" builtinId="29"/>
    <cellStyle name="Normal" xfId="0" builtinId="0"/>
    <cellStyle name="Normal 2" xfId="4" xr:uid="{DBAE02E5-6282-4B46-9D3A-94693D33C366}"/>
  </cellStyles>
  <dxfs count="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5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5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relativeIndent="0" justifyLastLine="0" shrinkToFit="0" readingOrder="0"/>
    </dxf>
  </dxfs>
  <tableStyles count="1" defaultTableStyle="TableStyleMedium9" defaultPivotStyle="PivotStyleLight16">
    <tableStyle name="Invisible" pivot="0" table="0" count="0" xr9:uid="{04A5AC77-866A-4C5A-8493-620E79BA7710}"/>
  </tableStyles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BaseDatos!$B$85</c:f>
              <c:strCache>
                <c:ptCount val="1"/>
                <c:pt idx="0">
                  <c:v>Deuda Pública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BaseDatos!$A$86:$A$94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BaseDatos!$B$86:$B$94</c:f>
              <c:numCache>
                <c:formatCode>0.00</c:formatCode>
                <c:ptCount val="9"/>
                <c:pt idx="0">
                  <c:v>1.922193639847007</c:v>
                </c:pt>
                <c:pt idx="1">
                  <c:v>4.8475910544876069</c:v>
                </c:pt>
                <c:pt idx="2">
                  <c:v>0</c:v>
                </c:pt>
                <c:pt idx="3">
                  <c:v>3.3058039960907921</c:v>
                </c:pt>
                <c:pt idx="4">
                  <c:v>0</c:v>
                </c:pt>
                <c:pt idx="5">
                  <c:v>5.0814245701823335</c:v>
                </c:pt>
                <c:pt idx="6">
                  <c:v>0.62578222778473092</c:v>
                </c:pt>
                <c:pt idx="7">
                  <c:v>2.0270569431068859</c:v>
                </c:pt>
                <c:pt idx="8">
                  <c:v>5.9165429353552033E-2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02-4608-8557-ACD3DE7FE7F3}"/>
            </c:ext>
          </c:extLst>
        </c:ser>
        <c:ser>
          <c:idx val="1"/>
          <c:order val="1"/>
          <c:tx>
            <c:strRef>
              <c:f>BaseDatos!$C$85</c:f>
              <c:strCache>
                <c:ptCount val="1"/>
                <c:pt idx="0">
                  <c:v>Servicios públicos básicos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BaseDatos!$A$86:$A$94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BaseDatos!$C$86:$C$94</c:f>
              <c:numCache>
                <c:formatCode>0.00</c:formatCode>
                <c:ptCount val="9"/>
                <c:pt idx="0">
                  <c:v>21.51954364799666</c:v>
                </c:pt>
                <c:pt idx="1">
                  <c:v>9.1245318831525744</c:v>
                </c:pt>
                <c:pt idx="2">
                  <c:v>17.8277426964924</c:v>
                </c:pt>
                <c:pt idx="3">
                  <c:v>19.720273260026804</c:v>
                </c:pt>
                <c:pt idx="4">
                  <c:v>9.6117671043939925</c:v>
                </c:pt>
                <c:pt idx="5">
                  <c:v>14.86377658337854</c:v>
                </c:pt>
                <c:pt idx="6">
                  <c:v>10.897358260325404</c:v>
                </c:pt>
                <c:pt idx="7">
                  <c:v>10.980826887793171</c:v>
                </c:pt>
                <c:pt idx="8">
                  <c:v>7.4889551695238508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02-4608-8557-ACD3DE7FE7F3}"/>
            </c:ext>
          </c:extLst>
        </c:ser>
        <c:ser>
          <c:idx val="2"/>
          <c:order val="2"/>
          <c:tx>
            <c:strRef>
              <c:f>BaseDatos!$D$85</c:f>
              <c:strCache>
                <c:ptCount val="1"/>
                <c:pt idx="0">
                  <c:v>Actuaciones de protección y promoción social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BaseDatos!$A$86:$A$94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BaseDatos!$D$86:$D$94</c:f>
              <c:numCache>
                <c:formatCode>0.00</c:formatCode>
                <c:ptCount val="9"/>
                <c:pt idx="0">
                  <c:v>30.974443743822373</c:v>
                </c:pt>
                <c:pt idx="1">
                  <c:v>32.737898944795496</c:v>
                </c:pt>
                <c:pt idx="2">
                  <c:v>21.899075414903503</c:v>
                </c:pt>
                <c:pt idx="3">
                  <c:v>26.771012879035645</c:v>
                </c:pt>
                <c:pt idx="4">
                  <c:v>30.923716076778664</c:v>
                </c:pt>
                <c:pt idx="5">
                  <c:v>40.963651518338523</c:v>
                </c:pt>
                <c:pt idx="6">
                  <c:v>25.087356470588233</c:v>
                </c:pt>
                <c:pt idx="7">
                  <c:v>38.044946242358208</c:v>
                </c:pt>
                <c:pt idx="8">
                  <c:v>25.477591152620274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02-4608-8557-ACD3DE7FE7F3}"/>
            </c:ext>
          </c:extLst>
        </c:ser>
        <c:ser>
          <c:idx val="3"/>
          <c:order val="3"/>
          <c:tx>
            <c:strRef>
              <c:f>BaseDatos!$E$85</c:f>
              <c:strCache>
                <c:ptCount val="1"/>
                <c:pt idx="0">
                  <c:v>Producción de bienes públicos de carácter preferente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BaseDatos!$A$86:$A$94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BaseDatos!$E$86:$E$94</c:f>
              <c:numCache>
                <c:formatCode>0.00</c:formatCode>
                <c:ptCount val="9"/>
                <c:pt idx="0">
                  <c:v>5.8627333694007389</c:v>
                </c:pt>
                <c:pt idx="1">
                  <c:v>10.196941921079853</c:v>
                </c:pt>
                <c:pt idx="2">
                  <c:v>11.144406391432677</c:v>
                </c:pt>
                <c:pt idx="3">
                  <c:v>17.516132484784205</c:v>
                </c:pt>
                <c:pt idx="4">
                  <c:v>6.4703848849304997</c:v>
                </c:pt>
                <c:pt idx="5">
                  <c:v>7.7624398698092527</c:v>
                </c:pt>
                <c:pt idx="6">
                  <c:v>4.6659387984981224</c:v>
                </c:pt>
                <c:pt idx="7">
                  <c:v>5.3999727404818145</c:v>
                </c:pt>
                <c:pt idx="8">
                  <c:v>9.9720032821056339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02-4608-8557-ACD3DE7FE7F3}"/>
            </c:ext>
          </c:extLst>
        </c:ser>
        <c:ser>
          <c:idx val="4"/>
          <c:order val="4"/>
          <c:tx>
            <c:strRef>
              <c:f>BaseDatos!$F$85</c:f>
              <c:strCache>
                <c:ptCount val="1"/>
                <c:pt idx="0">
                  <c:v>Actuaciones de carácter económico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BaseDatos!$A$86:$A$94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BaseDatos!$F$86:$F$94</c:f>
              <c:numCache>
                <c:formatCode>0.00</c:formatCode>
                <c:ptCount val="9"/>
                <c:pt idx="0">
                  <c:v>17.204556913104884</c:v>
                </c:pt>
                <c:pt idx="1">
                  <c:v>15.074233005267487</c:v>
                </c:pt>
                <c:pt idx="2">
                  <c:v>30.219965300209648</c:v>
                </c:pt>
                <c:pt idx="3">
                  <c:v>17.269278580441096</c:v>
                </c:pt>
                <c:pt idx="4">
                  <c:v>26.249172453502101</c:v>
                </c:pt>
                <c:pt idx="5">
                  <c:v>15.89863959525734</c:v>
                </c:pt>
                <c:pt idx="6">
                  <c:v>46.939734655819777</c:v>
                </c:pt>
                <c:pt idx="7">
                  <c:v>12.155882631019846</c:v>
                </c:pt>
                <c:pt idx="8">
                  <c:v>29.797525879311721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02-4608-8557-ACD3DE7FE7F3}"/>
            </c:ext>
          </c:extLst>
        </c:ser>
        <c:ser>
          <c:idx val="5"/>
          <c:order val="5"/>
          <c:tx>
            <c:strRef>
              <c:f>BaseDatos!$G$85</c:f>
              <c:strCache>
                <c:ptCount val="1"/>
                <c:pt idx="0">
                  <c:v>Actuaciones de carácter general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BaseDatos!$A$86:$A$94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BaseDatos!$G$86:$G$94</c:f>
              <c:numCache>
                <c:formatCode>0.00</c:formatCode>
                <c:ptCount val="9"/>
                <c:pt idx="0">
                  <c:v>22.516528685828323</c:v>
                </c:pt>
                <c:pt idx="1">
                  <c:v>28.018803191216989</c:v>
                </c:pt>
                <c:pt idx="2">
                  <c:v>18.908810196961763</c:v>
                </c:pt>
                <c:pt idx="3">
                  <c:v>15.417498799621457</c:v>
                </c:pt>
                <c:pt idx="4">
                  <c:v>26.744959480394744</c:v>
                </c:pt>
                <c:pt idx="5">
                  <c:v>15.43006786303402</c:v>
                </c:pt>
                <c:pt idx="6">
                  <c:v>11.78382958698373</c:v>
                </c:pt>
                <c:pt idx="7">
                  <c:v>31.391314555240086</c:v>
                </c:pt>
                <c:pt idx="8">
                  <c:v>27.204759087084962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02-4608-8557-ACD3DE7FE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135120"/>
        <c:axId val="233665776"/>
      </c:radarChart>
      <c:catAx>
        <c:axId val="23213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665776"/>
        <c:crosses val="autoZero"/>
        <c:auto val="1"/>
        <c:lblAlgn val="ctr"/>
        <c:lblOffset val="100"/>
        <c:noMultiLvlLbl val="0"/>
      </c:catAx>
      <c:valAx>
        <c:axId val="233665776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213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BaseDatos!$B$85</c:f>
              <c:strCache>
                <c:ptCount val="1"/>
                <c:pt idx="0">
                  <c:v>Deuda Pública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BaseDatos!$A$86:$A$94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BaseDatos!$B$86:$B$94</c:f>
              <c:numCache>
                <c:formatCode>0.00</c:formatCode>
                <c:ptCount val="9"/>
                <c:pt idx="0">
                  <c:v>1.922193639847007</c:v>
                </c:pt>
                <c:pt idx="1">
                  <c:v>4.8475910544876069</c:v>
                </c:pt>
                <c:pt idx="2">
                  <c:v>0</c:v>
                </c:pt>
                <c:pt idx="3">
                  <c:v>3.3058039960907921</c:v>
                </c:pt>
                <c:pt idx="4">
                  <c:v>0</c:v>
                </c:pt>
                <c:pt idx="5">
                  <c:v>5.0814245701823335</c:v>
                </c:pt>
                <c:pt idx="6">
                  <c:v>0.62578222778473092</c:v>
                </c:pt>
                <c:pt idx="7">
                  <c:v>2.0270569431068859</c:v>
                </c:pt>
                <c:pt idx="8">
                  <c:v>5.9165429353552033E-2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F-4C1A-B896-7AB40794475A}"/>
            </c:ext>
          </c:extLst>
        </c:ser>
        <c:ser>
          <c:idx val="1"/>
          <c:order val="1"/>
          <c:tx>
            <c:strRef>
              <c:f>BaseDatos!$C$85</c:f>
              <c:strCache>
                <c:ptCount val="1"/>
                <c:pt idx="0">
                  <c:v>Servicios públicos básicos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BaseDatos!$A$86:$A$94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BaseDatos!$C$86:$C$94</c:f>
              <c:numCache>
                <c:formatCode>0.00</c:formatCode>
                <c:ptCount val="9"/>
                <c:pt idx="0">
                  <c:v>21.51954364799666</c:v>
                </c:pt>
                <c:pt idx="1">
                  <c:v>9.1245318831525744</c:v>
                </c:pt>
                <c:pt idx="2">
                  <c:v>17.8277426964924</c:v>
                </c:pt>
                <c:pt idx="3">
                  <c:v>19.720273260026804</c:v>
                </c:pt>
                <c:pt idx="4">
                  <c:v>9.6117671043939925</c:v>
                </c:pt>
                <c:pt idx="5">
                  <c:v>14.86377658337854</c:v>
                </c:pt>
                <c:pt idx="6">
                  <c:v>10.897358260325404</c:v>
                </c:pt>
                <c:pt idx="7">
                  <c:v>10.980826887793171</c:v>
                </c:pt>
                <c:pt idx="8">
                  <c:v>7.4889551695238508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BF-4C1A-B896-7AB40794475A}"/>
            </c:ext>
          </c:extLst>
        </c:ser>
        <c:ser>
          <c:idx val="2"/>
          <c:order val="2"/>
          <c:tx>
            <c:strRef>
              <c:f>BaseDatos!$D$85</c:f>
              <c:strCache>
                <c:ptCount val="1"/>
                <c:pt idx="0">
                  <c:v>Actuaciones de protección y promoción social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BaseDatos!$A$86:$A$94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BaseDatos!$D$86:$D$94</c:f>
              <c:numCache>
                <c:formatCode>0.00</c:formatCode>
                <c:ptCount val="9"/>
                <c:pt idx="0">
                  <c:v>30.974443743822373</c:v>
                </c:pt>
                <c:pt idx="1">
                  <c:v>32.737898944795496</c:v>
                </c:pt>
                <c:pt idx="2">
                  <c:v>21.899075414903503</c:v>
                </c:pt>
                <c:pt idx="3">
                  <c:v>26.771012879035645</c:v>
                </c:pt>
                <c:pt idx="4">
                  <c:v>30.923716076778664</c:v>
                </c:pt>
                <c:pt idx="5">
                  <c:v>40.963651518338523</c:v>
                </c:pt>
                <c:pt idx="6">
                  <c:v>25.087356470588233</c:v>
                </c:pt>
                <c:pt idx="7">
                  <c:v>38.044946242358208</c:v>
                </c:pt>
                <c:pt idx="8">
                  <c:v>25.477591152620274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BF-4C1A-B896-7AB40794475A}"/>
            </c:ext>
          </c:extLst>
        </c:ser>
        <c:ser>
          <c:idx val="3"/>
          <c:order val="3"/>
          <c:tx>
            <c:strRef>
              <c:f>BaseDatos!$E$85</c:f>
              <c:strCache>
                <c:ptCount val="1"/>
                <c:pt idx="0">
                  <c:v>Producción de bienes públicos de carácter preferente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BaseDatos!$A$86:$A$94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BaseDatos!$E$86:$E$94</c:f>
              <c:numCache>
                <c:formatCode>0.00</c:formatCode>
                <c:ptCount val="9"/>
                <c:pt idx="0">
                  <c:v>5.8627333694007389</c:v>
                </c:pt>
                <c:pt idx="1">
                  <c:v>10.196941921079853</c:v>
                </c:pt>
                <c:pt idx="2">
                  <c:v>11.144406391432677</c:v>
                </c:pt>
                <c:pt idx="3">
                  <c:v>17.516132484784205</c:v>
                </c:pt>
                <c:pt idx="4">
                  <c:v>6.4703848849304997</c:v>
                </c:pt>
                <c:pt idx="5">
                  <c:v>7.7624398698092527</c:v>
                </c:pt>
                <c:pt idx="6">
                  <c:v>4.6659387984981224</c:v>
                </c:pt>
                <c:pt idx="7">
                  <c:v>5.3999727404818145</c:v>
                </c:pt>
                <c:pt idx="8">
                  <c:v>9.9720032821056339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BF-4C1A-B896-7AB40794475A}"/>
            </c:ext>
          </c:extLst>
        </c:ser>
        <c:ser>
          <c:idx val="4"/>
          <c:order val="4"/>
          <c:tx>
            <c:strRef>
              <c:f>BaseDatos!$F$85</c:f>
              <c:strCache>
                <c:ptCount val="1"/>
                <c:pt idx="0">
                  <c:v>Actuaciones de carácter económico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BaseDatos!$A$86:$A$94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BaseDatos!$F$86:$F$94</c:f>
              <c:numCache>
                <c:formatCode>0.00</c:formatCode>
                <c:ptCount val="9"/>
                <c:pt idx="0">
                  <c:v>17.204556913104884</c:v>
                </c:pt>
                <c:pt idx="1">
                  <c:v>15.074233005267487</c:v>
                </c:pt>
                <c:pt idx="2">
                  <c:v>30.219965300209648</c:v>
                </c:pt>
                <c:pt idx="3">
                  <c:v>17.269278580441096</c:v>
                </c:pt>
                <c:pt idx="4">
                  <c:v>26.249172453502101</c:v>
                </c:pt>
                <c:pt idx="5">
                  <c:v>15.89863959525734</c:v>
                </c:pt>
                <c:pt idx="6">
                  <c:v>46.939734655819777</c:v>
                </c:pt>
                <c:pt idx="7">
                  <c:v>12.155882631019846</c:v>
                </c:pt>
                <c:pt idx="8">
                  <c:v>29.797525879311721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BF-4C1A-B896-7AB40794475A}"/>
            </c:ext>
          </c:extLst>
        </c:ser>
        <c:ser>
          <c:idx val="5"/>
          <c:order val="5"/>
          <c:tx>
            <c:strRef>
              <c:f>BaseDatos!$G$85</c:f>
              <c:strCache>
                <c:ptCount val="1"/>
                <c:pt idx="0">
                  <c:v>Actuaciones de carácter general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BaseDatos!$A$86:$A$94</c:f>
              <c:strCache>
                <c:ptCount val="9"/>
                <c:pt idx="0">
                  <c:v>Avila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BaseDatos!$G$86:$G$94</c:f>
              <c:numCache>
                <c:formatCode>0.00</c:formatCode>
                <c:ptCount val="9"/>
                <c:pt idx="0">
                  <c:v>22.516528685828323</c:v>
                </c:pt>
                <c:pt idx="1">
                  <c:v>28.018803191216989</c:v>
                </c:pt>
                <c:pt idx="2">
                  <c:v>18.908810196961763</c:v>
                </c:pt>
                <c:pt idx="3">
                  <c:v>15.417498799621457</c:v>
                </c:pt>
                <c:pt idx="4">
                  <c:v>26.744959480394744</c:v>
                </c:pt>
                <c:pt idx="5">
                  <c:v>15.43006786303402</c:v>
                </c:pt>
                <c:pt idx="6">
                  <c:v>11.78382958698373</c:v>
                </c:pt>
                <c:pt idx="7">
                  <c:v>31.391314555240086</c:v>
                </c:pt>
                <c:pt idx="8">
                  <c:v>27.204759087084962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BF-4C1A-B896-7AB407944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135120"/>
        <c:axId val="233665776"/>
      </c:radarChart>
      <c:catAx>
        <c:axId val="23213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665776"/>
        <c:crosses val="autoZero"/>
        <c:auto val="1"/>
        <c:lblAlgn val="ctr"/>
        <c:lblOffset val="100"/>
        <c:noMultiLvlLbl val="0"/>
      </c:catAx>
      <c:valAx>
        <c:axId val="233665776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213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5</xdr:row>
      <xdr:rowOff>104775</xdr:rowOff>
    </xdr:from>
    <xdr:to>
      <xdr:col>8</xdr:col>
      <xdr:colOff>771525</xdr:colOff>
      <xdr:row>25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2D223EB-9472-4C06-BBD5-714D46FAF3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53340</xdr:colOff>
      <xdr:row>65</xdr:row>
      <xdr:rowOff>53340</xdr:rowOff>
    </xdr:from>
    <xdr:to>
      <xdr:col>22</xdr:col>
      <xdr:colOff>217170</xdr:colOff>
      <xdr:row>85</xdr:row>
      <xdr:rowOff>167640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E573865-F879-42B2-9C38-B44314196C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21/2%20CUADROS%20Y%20GR&#193;FICOS/Cuadros/1.8/1.8.2/1.8.2.1/1.8.2-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8.2-7"/>
      <sheetName val="Hoja2"/>
      <sheetName val="Hoja1"/>
      <sheetName val="Hoja3"/>
    </sheetNames>
    <sheetDataSet>
      <sheetData sheetId="0"/>
      <sheetData sheetId="1">
        <row r="8">
          <cell r="G8">
            <v>1611055.7</v>
          </cell>
          <cell r="H8">
            <v>10441020.449999999</v>
          </cell>
          <cell r="I8">
            <v>22594725.5</v>
          </cell>
          <cell r="J8">
            <v>4436583.1399999997</v>
          </cell>
          <cell r="K8">
            <v>10804668.68</v>
          </cell>
          <cell r="L8">
            <v>16006519.77</v>
          </cell>
        </row>
        <row r="9">
          <cell r="G9">
            <v>6030000</v>
          </cell>
          <cell r="H9">
            <v>16943800</v>
          </cell>
          <cell r="I9">
            <v>42988400</v>
          </cell>
          <cell r="J9">
            <v>12986300</v>
          </cell>
          <cell r="K9">
            <v>19573600</v>
          </cell>
          <cell r="L9">
            <v>24508400</v>
          </cell>
        </row>
        <row r="10">
          <cell r="G10">
            <v>0</v>
          </cell>
          <cell r="H10">
            <v>20138813.449999999</v>
          </cell>
          <cell r="I10">
            <v>31434565.68</v>
          </cell>
          <cell r="J10">
            <v>17674930.25</v>
          </cell>
          <cell r="K10">
            <v>45107757.799999997</v>
          </cell>
          <cell r="L10">
            <v>29715420.960000001</v>
          </cell>
        </row>
        <row r="11">
          <cell r="G11">
            <v>3319467</v>
          </cell>
          <cell r="H11">
            <v>14794824</v>
          </cell>
          <cell r="I11">
            <v>22505098</v>
          </cell>
          <cell r="J11">
            <v>9761317</v>
          </cell>
          <cell r="K11">
            <v>10866073</v>
          </cell>
          <cell r="L11">
            <v>11818679</v>
          </cell>
        </row>
        <row r="12">
          <cell r="G12">
            <v>0</v>
          </cell>
          <cell r="H12">
            <v>12812425</v>
          </cell>
          <cell r="I12">
            <v>38414539</v>
          </cell>
          <cell r="J12">
            <v>7856336</v>
          </cell>
          <cell r="K12">
            <v>27509514</v>
          </cell>
          <cell r="L12">
            <v>34889427</v>
          </cell>
        </row>
        <row r="13">
          <cell r="G13">
            <v>2103000</v>
          </cell>
          <cell r="H13">
            <v>7414703</v>
          </cell>
          <cell r="I13">
            <v>31171600.050000001</v>
          </cell>
          <cell r="J13">
            <v>6019108.5800000001</v>
          </cell>
          <cell r="K13">
            <v>9472189.3900000006</v>
          </cell>
          <cell r="L13">
            <v>10975398.98</v>
          </cell>
        </row>
        <row r="14">
          <cell r="G14">
            <v>600000</v>
          </cell>
          <cell r="H14">
            <v>7376859.2999999998</v>
          </cell>
          <cell r="I14">
            <v>18977637.760000002</v>
          </cell>
          <cell r="J14">
            <v>3372628.23</v>
          </cell>
          <cell r="K14">
            <v>16816973.309999999</v>
          </cell>
          <cell r="L14">
            <v>8535901.4000000004</v>
          </cell>
        </row>
        <row r="15">
          <cell r="G15">
            <v>1596252.62</v>
          </cell>
          <cell r="H15">
            <v>12289242.539999999</v>
          </cell>
          <cell r="I15">
            <v>41653862.740000002</v>
          </cell>
          <cell r="J15">
            <v>5930865</v>
          </cell>
          <cell r="K15">
            <v>14442912.199999999</v>
          </cell>
          <cell r="L15">
            <v>39917563.25</v>
          </cell>
        </row>
        <row r="16">
          <cell r="G16">
            <v>132000</v>
          </cell>
          <cell r="H16">
            <v>3370299.34</v>
          </cell>
          <cell r="I16">
            <v>17886763.510000002</v>
          </cell>
          <cell r="J16">
            <v>5305166.22</v>
          </cell>
          <cell r="K16">
            <v>18673480.559999999</v>
          </cell>
          <cell r="L16">
            <v>20219194.07</v>
          </cell>
        </row>
      </sheetData>
      <sheetData sheetId="2">
        <row r="11">
          <cell r="M11">
            <v>15391.775320000001</v>
          </cell>
        </row>
        <row r="12">
          <cell r="M12">
            <v>105581.98707999999</v>
          </cell>
        </row>
        <row r="13">
          <cell r="M13">
            <v>267627.19224000006</v>
          </cell>
        </row>
        <row r="14">
          <cell r="M14">
            <v>73343.234420000008</v>
          </cell>
        </row>
        <row r="15">
          <cell r="M15">
            <v>173267.16894</v>
          </cell>
        </row>
        <row r="16">
          <cell r="M16">
            <v>196586.50442999997</v>
          </cell>
        </row>
        <row r="17">
          <cell r="M17">
            <v>831797.86243000021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ACD1898-77CE-44FF-95FD-FD23C5B16C62}" name="Tabla94" displayName="Tabla94" ref="A10:J20" headerRowCount="0" totalsRowShown="0" headerRowDxfId="51" dataDxfId="50" tableBorderDxfId="49">
  <tableColumns count="10">
    <tableColumn id="1" xr3:uid="{5A57402D-6A5F-482F-9CF1-35EE99BCF550}" name="Columna1" headerRowDxfId="48" dataDxfId="47"/>
    <tableColumn id="3" xr3:uid="{75842AF1-1C93-493E-9B79-6638018B8DDB}" name="Columna3" headerRowDxfId="46" dataDxfId="45" dataCellStyle="20% - Énfasis1"/>
    <tableColumn id="4" xr3:uid="{E59D4F32-1EBC-4CB1-8852-98584BE65FA5}" name="Columna4" headerRowDxfId="44" dataDxfId="43" dataCellStyle="20% - Énfasis1">
      <calculatedColumnFormula>[1]Hoja1!M2/1000</calculatedColumnFormula>
    </tableColumn>
    <tableColumn id="5" xr3:uid="{7C67C953-613A-4252-BCAE-06C485831BF3}" name="Columna5" headerRowDxfId="42" dataDxfId="41" dataCellStyle="20% - Énfasis1">
      <calculatedColumnFormula>(C10*100/B10)-100</calculatedColumnFormula>
    </tableColumn>
    <tableColumn id="7" xr3:uid="{099ADDDC-5A67-4B6A-86A3-2E612F652C33}" name="Columna7" headerRowDxfId="40" dataDxfId="39"/>
    <tableColumn id="8" xr3:uid="{93F91CD0-5BFF-4105-935E-31C86FB82EC1}" name="Columna8" headerRowDxfId="38" dataDxfId="37">
      <calculatedColumnFormula>[1]Hoja1!M3/1000</calculatedColumnFormula>
    </tableColumn>
    <tableColumn id="9" xr3:uid="{50700DE6-A0B2-48FD-B77A-753E4B62F16D}" name="Columna9" headerRowDxfId="36" dataDxfId="35" dataCellStyle="20% - Énfasis1"/>
    <tableColumn id="11" xr3:uid="{6B066E59-3302-48B6-BC92-633FBA954D24}" name="Columna11" headerRowDxfId="34" dataDxfId="33"/>
    <tableColumn id="12" xr3:uid="{EC0A1FAF-AC4A-4DE5-8C9D-89EC37AEDB20}" name="Columna12" headerRowDxfId="32" dataDxfId="31">
      <calculatedColumnFormula>[1]Hoja1!M4/1000</calculatedColumnFormula>
    </tableColumn>
    <tableColumn id="13" xr3:uid="{7F60A076-8E5F-4098-8B72-5F89557395F8}" name="Columna13" headerRowDxfId="30" dataDxfId="29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D9826C5-EE66-4103-9861-414F8242F6B8}" name="Tabla10355" displayName="Tabla10355" ref="A24:M34" headerRowCount="0" totalsRowShown="0" headerRowDxfId="28" dataDxfId="27" tableBorderDxfId="26">
  <tableColumns count="13">
    <tableColumn id="1" xr3:uid="{1A5B30FB-5209-42EA-A625-B04F665C599C}" name="Columna1" headerRowDxfId="25" dataDxfId="24" dataCellStyle="Normal"/>
    <tableColumn id="3" xr3:uid="{360A324E-3294-40C6-9475-FA7EFA9DFE59}" name="Columna3" headerRowDxfId="23" dataDxfId="22" dataCellStyle="20% - Énfasis1"/>
    <tableColumn id="4" xr3:uid="{21177EE7-A9CD-405B-9094-0FF44D8DE75D}" name="Columna4" headerRowDxfId="21" dataDxfId="20">
      <calculatedColumnFormula>[1]Hoja1!M5/1000</calculatedColumnFormula>
    </tableColumn>
    <tableColumn id="5" xr3:uid="{87D236C3-2CD0-42D0-A250-FA7201F7B0DE}" name="Columna5" headerRowDxfId="19" dataDxfId="18"/>
    <tableColumn id="7" xr3:uid="{6254BACE-606D-4BD3-9566-CF32123C6D8A}" name="Columna7" headerRowDxfId="17" dataDxfId="16" dataCellStyle="20% - Énfasis1"/>
    <tableColumn id="8" xr3:uid="{76E72116-7FFF-4D86-BD85-D75C92180C03}" name="Columna8" headerRowDxfId="15" dataDxfId="14">
      <calculatedColumnFormula>[1]Hoja1!M6/1000</calculatedColumnFormula>
    </tableColumn>
    <tableColumn id="9" xr3:uid="{64A76D5B-3ADB-4607-98CC-F2D1F511407D}" name="Columna9" headerRowDxfId="13" dataDxfId="12"/>
    <tableColumn id="11" xr3:uid="{319E3E12-9A6D-4533-96E0-E9AE44B3E312}" name="Columna11" headerRowDxfId="11" dataDxfId="10" dataCellStyle="20% - Énfasis1"/>
    <tableColumn id="12" xr3:uid="{110343AC-BC2B-406B-96DD-E3A4AD30C270}" name="Columna12" headerRowDxfId="9" dataDxfId="8">
      <calculatedColumnFormula>[1]Hoja1!M7/1000</calculatedColumnFormula>
    </tableColumn>
    <tableColumn id="13" xr3:uid="{F31A11EA-FE3F-48D3-95CB-196260E33130}" name="Columna13" headerRowDxfId="7" dataDxfId="6"/>
    <tableColumn id="2" xr3:uid="{0F96BE5E-09A1-40C6-BCAE-82B5BB4D8F20}" name="Columna2" headerRowDxfId="5" dataDxfId="4"/>
    <tableColumn id="10" xr3:uid="{7C8F2827-01C6-477D-8C26-FD1101579763}" name="Columna10" headerRowDxfId="3" dataDxfId="2" dataCellStyle="20% - Énfasis1">
      <calculatedColumnFormula>[1]Hoja1!M8/1000</calculatedColumnFormula>
    </tableColumn>
    <tableColumn id="6" xr3:uid="{01F90958-9E66-4EBA-B71E-676CA498CC8D}" name="Columna6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AB081-33A0-4ECD-AADF-4D088B7B7D77}">
  <dimension ref="A1:L41"/>
  <sheetViews>
    <sheetView tabSelected="1" workbookViewId="0">
      <selection activeCell="N17" sqref="N17"/>
    </sheetView>
  </sheetViews>
  <sheetFormatPr baseColWidth="10" defaultRowHeight="15" x14ac:dyDescent="0.25"/>
  <cols>
    <col min="9" max="9" width="12.5703125" customWidth="1"/>
  </cols>
  <sheetData>
    <row r="1" spans="1:12" x14ac:dyDescent="0.25">
      <c r="A1" s="1" t="s">
        <v>29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" t="s">
        <v>28</v>
      </c>
      <c r="B3" s="3"/>
      <c r="C3" s="3"/>
      <c r="D3" s="3"/>
      <c r="E3" s="3"/>
      <c r="F3" s="3"/>
      <c r="G3" s="3"/>
      <c r="H3" s="3"/>
      <c r="I3" s="3"/>
      <c r="J3" s="2"/>
      <c r="K3" s="2"/>
      <c r="L3" s="2"/>
    </row>
    <row r="4" spans="1:12" x14ac:dyDescent="0.25">
      <c r="A4" s="3" t="s">
        <v>30</v>
      </c>
      <c r="B4" s="4"/>
      <c r="C4" s="4"/>
      <c r="D4" s="4"/>
      <c r="E4" s="4"/>
      <c r="F4" s="4"/>
      <c r="G4" s="4"/>
      <c r="H4" s="4"/>
      <c r="I4" s="4"/>
      <c r="J4" s="2"/>
      <c r="K4" s="2"/>
      <c r="L4" s="2"/>
    </row>
    <row r="5" spans="1:12" x14ac:dyDescent="0.25">
      <c r="A5" s="3" t="s">
        <v>0</v>
      </c>
      <c r="B5" s="4"/>
      <c r="C5" s="4"/>
      <c r="D5" s="4"/>
      <c r="E5" s="4"/>
      <c r="F5" s="4"/>
      <c r="G5" s="4"/>
      <c r="H5" s="4"/>
      <c r="I5" s="4"/>
      <c r="J5" s="2"/>
      <c r="K5" s="2"/>
      <c r="L5" s="2"/>
    </row>
    <row r="6" spans="1:12" x14ac:dyDescent="0.25">
      <c r="A6" s="5"/>
      <c r="B6" s="5"/>
      <c r="C6" s="5"/>
      <c r="D6" s="5"/>
      <c r="E6" s="5"/>
      <c r="F6" s="5"/>
      <c r="G6" s="5"/>
      <c r="H6" s="5"/>
      <c r="I6" s="5"/>
      <c r="J6" s="2"/>
      <c r="K6" s="2"/>
      <c r="L6" s="2"/>
    </row>
    <row r="7" spans="1:12" x14ac:dyDescent="0.25">
      <c r="A7" s="5"/>
      <c r="B7" s="5"/>
      <c r="C7" s="5"/>
      <c r="D7" s="5"/>
      <c r="E7" s="5"/>
      <c r="F7" s="5"/>
      <c r="G7" s="5"/>
      <c r="H7" s="5"/>
      <c r="I7" s="5"/>
      <c r="J7" s="2"/>
      <c r="K7" s="2"/>
      <c r="L7" s="2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2"/>
      <c r="K8" s="2"/>
      <c r="L8" s="2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2"/>
      <c r="K9" s="2"/>
      <c r="L9" s="2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2"/>
      <c r="K10" s="2"/>
      <c r="L10" s="2"/>
    </row>
    <row r="11" spans="1:12" x14ac:dyDescent="0.25">
      <c r="A11" s="5"/>
      <c r="B11" s="5"/>
      <c r="C11" s="5"/>
      <c r="D11" s="5"/>
      <c r="E11" s="5"/>
      <c r="F11" s="5"/>
      <c r="G11" s="5"/>
      <c r="H11" s="5"/>
      <c r="I11" s="5"/>
      <c r="J11" s="2"/>
      <c r="K11" s="2"/>
      <c r="L11" s="2"/>
    </row>
    <row r="12" spans="1:12" x14ac:dyDescent="0.25">
      <c r="A12" s="5"/>
      <c r="B12" s="5"/>
      <c r="C12" s="5"/>
      <c r="D12" s="5"/>
      <c r="E12" s="5"/>
      <c r="F12" s="5"/>
      <c r="G12" s="5"/>
      <c r="H12" s="5"/>
      <c r="I12" s="5"/>
      <c r="J12" s="2"/>
      <c r="K12" s="2"/>
      <c r="L12" s="2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2"/>
      <c r="K13" s="2"/>
      <c r="L13" s="2"/>
    </row>
    <row r="14" spans="1:12" x14ac:dyDescent="0.25">
      <c r="A14" s="5"/>
      <c r="B14" s="5"/>
      <c r="C14" s="5"/>
      <c r="D14" s="5"/>
      <c r="E14" s="5"/>
      <c r="F14" s="5"/>
      <c r="G14" s="5"/>
      <c r="H14" s="5"/>
      <c r="I14" s="5"/>
      <c r="J14" s="2"/>
      <c r="K14" s="2"/>
      <c r="L14" s="2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2"/>
      <c r="K15" s="2"/>
      <c r="L15" s="2"/>
    </row>
    <row r="16" spans="1:12" x14ac:dyDescent="0.25">
      <c r="A16" s="5"/>
      <c r="B16" s="5"/>
      <c r="C16" s="5"/>
      <c r="D16" s="5"/>
      <c r="E16" s="5"/>
      <c r="F16" s="5"/>
      <c r="G16" s="5"/>
      <c r="H16" s="5"/>
      <c r="I16" s="5"/>
      <c r="J16" s="2"/>
      <c r="K16" s="2"/>
      <c r="L16" s="2"/>
    </row>
    <row r="17" spans="1:12" x14ac:dyDescent="0.25">
      <c r="A17" s="5"/>
      <c r="B17" s="5"/>
      <c r="C17" s="5"/>
      <c r="D17" s="5"/>
      <c r="E17" s="5"/>
      <c r="F17" s="5"/>
      <c r="G17" s="5"/>
      <c r="H17" s="5"/>
      <c r="I17" s="5"/>
      <c r="J17" s="2"/>
      <c r="K17" s="2"/>
      <c r="L17" s="2"/>
    </row>
    <row r="18" spans="1:12" x14ac:dyDescent="0.25">
      <c r="A18" s="5"/>
      <c r="B18" s="5"/>
      <c r="C18" s="5"/>
      <c r="D18" s="5"/>
      <c r="E18" s="5"/>
      <c r="F18" s="5"/>
      <c r="G18" s="5"/>
      <c r="H18" s="5"/>
      <c r="I18" s="5"/>
      <c r="J18" s="2"/>
      <c r="K18" s="2"/>
      <c r="L18" s="2"/>
    </row>
    <row r="19" spans="1:12" x14ac:dyDescent="0.25">
      <c r="A19" s="5"/>
      <c r="B19" s="5"/>
      <c r="C19" s="5"/>
      <c r="D19" s="5"/>
      <c r="E19" s="5"/>
      <c r="F19" s="5"/>
      <c r="G19" s="5"/>
      <c r="H19" s="5"/>
      <c r="I19" s="5"/>
      <c r="J19" s="2"/>
      <c r="K19" s="2"/>
      <c r="L19" s="2"/>
    </row>
    <row r="20" spans="1:12" x14ac:dyDescent="0.25">
      <c r="A20" s="5"/>
      <c r="B20" s="5"/>
      <c r="C20" s="5"/>
      <c r="D20" s="5"/>
      <c r="E20" s="5"/>
      <c r="F20" s="5"/>
      <c r="G20" s="5"/>
      <c r="H20" s="5"/>
      <c r="I20" s="5"/>
      <c r="J20" s="2"/>
      <c r="K20" s="2"/>
      <c r="L20" s="2"/>
    </row>
    <row r="21" spans="1:12" x14ac:dyDescent="0.25">
      <c r="A21" s="5"/>
      <c r="B21" s="5"/>
      <c r="C21" s="5"/>
      <c r="D21" s="5"/>
      <c r="E21" s="5"/>
      <c r="F21" s="5"/>
      <c r="G21" s="5"/>
      <c r="H21" s="5"/>
      <c r="I21" s="5"/>
      <c r="J21" s="2"/>
      <c r="K21" s="2"/>
      <c r="L21" s="2"/>
    </row>
    <row r="22" spans="1:12" x14ac:dyDescent="0.25">
      <c r="A22" s="5"/>
      <c r="B22" s="5"/>
      <c r="C22" s="5"/>
      <c r="D22" s="5"/>
      <c r="E22" s="5"/>
      <c r="F22" s="5"/>
      <c r="G22" s="5"/>
      <c r="H22" s="5"/>
      <c r="I22" s="5"/>
      <c r="J22" s="2"/>
      <c r="K22" s="2"/>
      <c r="L22" s="2"/>
    </row>
    <row r="23" spans="1:12" x14ac:dyDescent="0.25">
      <c r="A23" s="5"/>
      <c r="B23" s="5"/>
      <c r="C23" s="5"/>
      <c r="D23" s="5"/>
      <c r="E23" s="5"/>
      <c r="F23" s="5"/>
      <c r="G23" s="5"/>
      <c r="H23" s="5"/>
      <c r="I23" s="5"/>
      <c r="J23" s="2"/>
      <c r="K23" s="2"/>
      <c r="L23" s="2"/>
    </row>
    <row r="24" spans="1:12" x14ac:dyDescent="0.25">
      <c r="A24" s="5"/>
      <c r="B24" s="5"/>
      <c r="C24" s="5"/>
      <c r="D24" s="5"/>
      <c r="E24" s="5"/>
      <c r="F24" s="5"/>
      <c r="G24" s="5"/>
      <c r="H24" s="5"/>
      <c r="I24" s="5"/>
      <c r="J24" s="2"/>
      <c r="K24" s="2"/>
      <c r="L24" s="2"/>
    </row>
    <row r="25" spans="1:12" x14ac:dyDescent="0.25">
      <c r="A25" s="5"/>
      <c r="B25" s="5"/>
      <c r="C25" s="5"/>
      <c r="D25" s="5"/>
      <c r="E25" s="5"/>
      <c r="F25" s="5"/>
      <c r="G25" s="5"/>
      <c r="H25" s="5"/>
      <c r="I25" s="5"/>
      <c r="J25" s="2"/>
      <c r="K25" s="2"/>
      <c r="L25" s="2"/>
    </row>
    <row r="26" spans="1:12" x14ac:dyDescent="0.25">
      <c r="A26" s="5"/>
      <c r="B26" s="5"/>
      <c r="C26" s="5"/>
      <c r="D26" s="5"/>
      <c r="E26" s="5"/>
      <c r="F26" s="5"/>
      <c r="G26" s="5"/>
      <c r="H26" s="5"/>
      <c r="I26" s="5"/>
      <c r="J26" s="2"/>
      <c r="K26" s="2"/>
      <c r="L26" s="2"/>
    </row>
    <row r="27" spans="1:12" s="2" customFormat="1" ht="19.5" customHeight="1" x14ac:dyDescent="0.25">
      <c r="A27" s="35" t="s">
        <v>31</v>
      </c>
      <c r="B27" s="35"/>
      <c r="C27" s="35"/>
      <c r="D27" s="35"/>
      <c r="E27" s="35"/>
      <c r="F27" s="35"/>
      <c r="G27" s="35"/>
      <c r="H27" s="35"/>
      <c r="I27" s="35"/>
    </row>
    <row r="28" spans="1:12" x14ac:dyDescent="0.25">
      <c r="A28" s="5"/>
      <c r="B28" s="5"/>
      <c r="C28" s="5"/>
      <c r="D28" s="5"/>
      <c r="E28" s="5"/>
      <c r="F28" s="5"/>
      <c r="G28" s="5"/>
      <c r="H28" s="5"/>
      <c r="I28" s="5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</sheetData>
  <mergeCells count="1">
    <mergeCell ref="A27:I2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1601B-EF16-4464-8EA1-9CA66F217EC3}">
  <dimension ref="A1:U95"/>
  <sheetViews>
    <sheetView topLeftCell="A54" workbookViewId="0">
      <selection activeCell="R91" sqref="R91"/>
    </sheetView>
  </sheetViews>
  <sheetFormatPr baseColWidth="10" defaultRowHeight="15" x14ac:dyDescent="0.25"/>
  <sheetData>
    <row r="1" spans="1:13" x14ac:dyDescent="0.25">
      <c r="A1" s="14" t="s">
        <v>24</v>
      </c>
      <c r="B1" s="14"/>
      <c r="C1" s="14"/>
      <c r="D1" s="14"/>
      <c r="E1" s="14"/>
      <c r="F1" s="14"/>
      <c r="G1" s="14"/>
      <c r="H1" s="14"/>
      <c r="I1" s="14"/>
      <c r="J1" s="14"/>
      <c r="K1" s="15"/>
      <c r="L1" s="15"/>
      <c r="M1" s="15"/>
    </row>
    <row r="2" spans="1:13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x14ac:dyDescent="0.2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5"/>
      <c r="L3" s="5"/>
      <c r="M3" s="5"/>
    </row>
    <row r="4" spans="1:13" x14ac:dyDescent="0.25">
      <c r="A4" s="6" t="s">
        <v>25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</row>
    <row r="5" spans="1:13" x14ac:dyDescent="0.25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5"/>
      <c r="L5" s="5"/>
      <c r="M5" s="5"/>
    </row>
    <row r="6" spans="1:13" x14ac:dyDescent="0.25">
      <c r="A6" s="5"/>
      <c r="B6" s="5"/>
      <c r="C6" s="16" t="s">
        <v>10</v>
      </c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5">
      <c r="A7" s="5"/>
      <c r="B7" s="36" t="s">
        <v>3</v>
      </c>
      <c r="C7" s="36"/>
      <c r="D7" s="36"/>
      <c r="E7" s="36" t="s">
        <v>4</v>
      </c>
      <c r="F7" s="36"/>
      <c r="G7" s="36"/>
      <c r="H7" s="36" t="s">
        <v>5</v>
      </c>
      <c r="I7" s="36"/>
      <c r="J7" s="36"/>
      <c r="K7" s="5"/>
      <c r="L7" s="5"/>
      <c r="M7" s="5"/>
    </row>
    <row r="8" spans="1:13" x14ac:dyDescent="0.25">
      <c r="A8" s="5"/>
      <c r="B8" s="37">
        <v>2020</v>
      </c>
      <c r="C8" s="37">
        <v>2021</v>
      </c>
      <c r="D8" s="17" t="s">
        <v>6</v>
      </c>
      <c r="E8" s="37">
        <v>2020</v>
      </c>
      <c r="F8" s="37">
        <v>2021</v>
      </c>
      <c r="G8" s="17" t="s">
        <v>6</v>
      </c>
      <c r="H8" s="37">
        <v>2020</v>
      </c>
      <c r="I8" s="37">
        <v>2021</v>
      </c>
      <c r="J8" s="17" t="s">
        <v>6</v>
      </c>
      <c r="K8" s="5"/>
      <c r="L8" s="5"/>
      <c r="M8" s="5"/>
    </row>
    <row r="9" spans="1:13" x14ac:dyDescent="0.25">
      <c r="A9" s="5"/>
      <c r="B9" s="37"/>
      <c r="C9" s="37"/>
      <c r="D9" s="17" t="s">
        <v>26</v>
      </c>
      <c r="E9" s="37"/>
      <c r="F9" s="37"/>
      <c r="G9" s="17" t="s">
        <v>26</v>
      </c>
      <c r="H9" s="37"/>
      <c r="I9" s="37"/>
      <c r="J9" s="17" t="s">
        <v>26</v>
      </c>
      <c r="K9" s="5"/>
      <c r="L9" s="5"/>
      <c r="M9" s="5"/>
    </row>
    <row r="10" spans="1:13" x14ac:dyDescent="0.25">
      <c r="A10" s="5" t="s">
        <v>7</v>
      </c>
      <c r="B10" s="7">
        <v>1.78</v>
      </c>
      <c r="C10" s="18">
        <f>[1]Hoja2!G8/1000000</f>
        <v>1.6110556999999999</v>
      </c>
      <c r="D10" s="8">
        <f t="shared" ref="D10:D19" si="0">(C10*100/B10)-100</f>
        <v>-9.4912528089887616</v>
      </c>
      <c r="E10" s="7">
        <v>8.0299999999999994</v>
      </c>
      <c r="F10" s="8">
        <f>[1]Hoja2!H8/1000000</f>
        <v>10.44102045</v>
      </c>
      <c r="G10" s="8">
        <f t="shared" ref="G10:G19" si="1">(F10*100/E10)-100</f>
        <v>30.025161270236623</v>
      </c>
      <c r="H10" s="7">
        <v>20.5</v>
      </c>
      <c r="I10" s="7">
        <f>[1]Hoja2!I8/1000000</f>
        <v>22.594725499999999</v>
      </c>
      <c r="J10" s="8">
        <f t="shared" ref="J10:J19" si="2">(I10*100/H10)-100</f>
        <v>10.218173170731703</v>
      </c>
      <c r="K10" s="5"/>
      <c r="L10" s="5"/>
      <c r="M10" s="5"/>
    </row>
    <row r="11" spans="1:13" x14ac:dyDescent="0.25">
      <c r="A11" s="5" t="s">
        <v>8</v>
      </c>
      <c r="B11" s="7">
        <v>6.21</v>
      </c>
      <c r="C11" s="18">
        <f>[1]Hoja2!G9/1000000</f>
        <v>6.03</v>
      </c>
      <c r="D11" s="8">
        <f t="shared" si="0"/>
        <v>-2.8985507246376869</v>
      </c>
      <c r="E11" s="7">
        <v>6.84</v>
      </c>
      <c r="F11" s="8">
        <f>[1]Hoja2!H9/1000000</f>
        <v>16.9438</v>
      </c>
      <c r="G11" s="8">
        <f t="shared" si="1"/>
        <v>147.71637426900583</v>
      </c>
      <c r="H11" s="7">
        <v>38.549999999999997</v>
      </c>
      <c r="I11" s="7">
        <f>[1]Hoja2!I9/1000000</f>
        <v>42.988399999999999</v>
      </c>
      <c r="J11" s="8">
        <f t="shared" si="2"/>
        <v>11.513359273670574</v>
      </c>
      <c r="K11" s="5"/>
      <c r="L11" s="5"/>
      <c r="M11" s="5"/>
    </row>
    <row r="12" spans="1:13" x14ac:dyDescent="0.25">
      <c r="A12" s="5" t="s">
        <v>9</v>
      </c>
      <c r="B12" s="7">
        <v>0</v>
      </c>
      <c r="C12" s="18">
        <f>[1]Hoja2!G10/1000000</f>
        <v>0</v>
      </c>
      <c r="D12" s="8">
        <v>0</v>
      </c>
      <c r="E12" s="7">
        <v>17.940000000000001</v>
      </c>
      <c r="F12" s="8">
        <f>[1]Hoja2!H10/1000000</f>
        <v>20.138813450000001</v>
      </c>
      <c r="G12" s="8">
        <v>0</v>
      </c>
      <c r="H12" s="7">
        <v>29.59</v>
      </c>
      <c r="I12" s="7">
        <f>[1]Hoja2!I10/1000000</f>
        <v>31.434565679999999</v>
      </c>
      <c r="J12" s="8">
        <v>0</v>
      </c>
      <c r="K12" s="5"/>
      <c r="L12" s="5"/>
      <c r="M12" s="5"/>
    </row>
    <row r="13" spans="1:13" x14ac:dyDescent="0.25">
      <c r="A13" s="5" t="s">
        <v>11</v>
      </c>
      <c r="B13" s="7">
        <v>2.77</v>
      </c>
      <c r="C13" s="18">
        <f>[1]Hoja2!G11/1000000</f>
        <v>3.3194669999999999</v>
      </c>
      <c r="D13" s="8">
        <f t="shared" si="0"/>
        <v>19.836353790613728</v>
      </c>
      <c r="E13" s="7">
        <v>12.72</v>
      </c>
      <c r="F13" s="8">
        <f>[1]Hoja2!H11/1000000</f>
        <v>14.794824</v>
      </c>
      <c r="G13" s="8">
        <f t="shared" si="1"/>
        <v>16.311509433962271</v>
      </c>
      <c r="H13" s="7">
        <v>21.31</v>
      </c>
      <c r="I13" s="7">
        <f>[1]Hoja2!I11/1000000</f>
        <v>22.505098</v>
      </c>
      <c r="J13" s="8">
        <f t="shared" si="2"/>
        <v>5.6081557954012169</v>
      </c>
      <c r="K13" s="5"/>
      <c r="L13" s="5"/>
      <c r="M13" s="5"/>
    </row>
    <row r="14" spans="1:13" x14ac:dyDescent="0.25">
      <c r="A14" s="5" t="s">
        <v>12</v>
      </c>
      <c r="B14" s="7">
        <v>0</v>
      </c>
      <c r="C14" s="18">
        <f>[1]Hoja2!G12/1000000</f>
        <v>0</v>
      </c>
      <c r="D14" s="8">
        <v>0</v>
      </c>
      <c r="E14" s="7">
        <v>9.4600000000000009</v>
      </c>
      <c r="F14" s="8">
        <f>[1]Hoja2!H12/1000000</f>
        <v>12.812424999999999</v>
      </c>
      <c r="G14" s="8">
        <v>0</v>
      </c>
      <c r="H14" s="7">
        <v>33.93</v>
      </c>
      <c r="I14" s="7">
        <f>[1]Hoja2!I12/1000000</f>
        <v>38.414538999999998</v>
      </c>
      <c r="J14" s="8">
        <v>0</v>
      </c>
      <c r="K14" s="5"/>
      <c r="L14" s="5"/>
      <c r="M14" s="5"/>
    </row>
    <row r="15" spans="1:13" x14ac:dyDescent="0.25">
      <c r="A15" s="5" t="s">
        <v>13</v>
      </c>
      <c r="B15" s="7">
        <v>2.11</v>
      </c>
      <c r="C15" s="18">
        <f>[1]Hoja2!G13/1000000</f>
        <v>2.1030000000000002</v>
      </c>
      <c r="D15" s="8">
        <f t="shared" si="0"/>
        <v>-0.331753554502356</v>
      </c>
      <c r="E15" s="7">
        <v>3.21</v>
      </c>
      <c r="F15" s="8">
        <f>[1]Hoja2!H13/1000000</f>
        <v>7.4147030000000003</v>
      </c>
      <c r="G15" s="8">
        <f t="shared" si="1"/>
        <v>130.98763239875393</v>
      </c>
      <c r="H15" s="7">
        <v>28.71</v>
      </c>
      <c r="I15" s="7">
        <f>[1]Hoja2!I13/1000000</f>
        <v>31.171600050000002</v>
      </c>
      <c r="J15" s="8">
        <f t="shared" si="2"/>
        <v>8.5740161964472321</v>
      </c>
      <c r="K15" s="5"/>
      <c r="L15" s="5"/>
      <c r="M15" s="5"/>
    </row>
    <row r="16" spans="1:13" x14ac:dyDescent="0.25">
      <c r="A16" s="5" t="s">
        <v>14</v>
      </c>
      <c r="B16" s="7">
        <v>0.6</v>
      </c>
      <c r="C16" s="18">
        <f>[1]Hoja2!G14/1000000</f>
        <v>0.6</v>
      </c>
      <c r="D16" s="8">
        <f t="shared" si="0"/>
        <v>0</v>
      </c>
      <c r="E16" s="7">
        <v>6.88</v>
      </c>
      <c r="F16" s="8">
        <f>[1]Hoja2!H14/1000000</f>
        <v>7.3768592999999996</v>
      </c>
      <c r="G16" s="8">
        <f t="shared" si="1"/>
        <v>7.2217921511627878</v>
      </c>
      <c r="H16" s="7">
        <v>17.63</v>
      </c>
      <c r="I16" s="7">
        <f>[1]Hoja2!I14/1000000</f>
        <v>18.97763776</v>
      </c>
      <c r="J16" s="8">
        <f t="shared" si="2"/>
        <v>7.6440031764038565</v>
      </c>
      <c r="K16" s="5"/>
      <c r="L16" s="5"/>
      <c r="M16" s="5"/>
    </row>
    <row r="17" spans="1:13" x14ac:dyDescent="0.25">
      <c r="A17" s="5" t="s">
        <v>15</v>
      </c>
      <c r="B17" s="7">
        <v>2.16</v>
      </c>
      <c r="C17" s="18">
        <f>[1]Hoja2!G15/1000000</f>
        <v>1.59625262</v>
      </c>
      <c r="D17" s="8">
        <f t="shared" si="0"/>
        <v>-26.099415740740753</v>
      </c>
      <c r="E17" s="7">
        <v>8.09</v>
      </c>
      <c r="F17" s="8">
        <f>[1]Hoja2!H15/1000000</f>
        <v>12.289242539999998</v>
      </c>
      <c r="G17" s="8">
        <f t="shared" si="1"/>
        <v>51.906582694684772</v>
      </c>
      <c r="H17" s="7">
        <v>39.200000000000003</v>
      </c>
      <c r="I17" s="7">
        <f>[1]Hoja2!I15/1000000</f>
        <v>41.653862740000001</v>
      </c>
      <c r="J17" s="8">
        <f t="shared" si="2"/>
        <v>6.259853928571431</v>
      </c>
      <c r="K17" s="5"/>
      <c r="L17" s="5"/>
      <c r="M17" s="5"/>
    </row>
    <row r="18" spans="1:13" x14ac:dyDescent="0.25">
      <c r="A18" s="5" t="s">
        <v>16</v>
      </c>
      <c r="B18" s="7">
        <v>0.06</v>
      </c>
      <c r="C18" s="18">
        <f>[1]Hoja2!G16/1000000</f>
        <v>0.13200000000000001</v>
      </c>
      <c r="D18" s="8">
        <f t="shared" si="0"/>
        <v>120.00000000000003</v>
      </c>
      <c r="E18" s="7">
        <v>2.57</v>
      </c>
      <c r="F18" s="8">
        <f>[1]Hoja2!H16/1000000</f>
        <v>3.3702993399999999</v>
      </c>
      <c r="G18" s="8">
        <f t="shared" si="1"/>
        <v>31.140052140077813</v>
      </c>
      <c r="H18" s="7">
        <v>17.350000000000001</v>
      </c>
      <c r="I18" s="7">
        <f>[1]Hoja2!I16/1000000</f>
        <v>17.886763510000002</v>
      </c>
      <c r="J18" s="8">
        <f t="shared" si="2"/>
        <v>3.0937378097982702</v>
      </c>
      <c r="K18" s="5"/>
      <c r="L18" s="5"/>
      <c r="M18" s="5"/>
    </row>
    <row r="19" spans="1:13" x14ac:dyDescent="0.25">
      <c r="A19" s="19" t="s">
        <v>17</v>
      </c>
      <c r="B19" s="20">
        <v>15.7</v>
      </c>
      <c r="C19" s="20">
        <f>[1]Hoja1!M11/1000</f>
        <v>15.391775320000001</v>
      </c>
      <c r="D19" s="21">
        <f t="shared" si="0"/>
        <v>-1.9632145222929722</v>
      </c>
      <c r="E19" s="20">
        <v>75.75</v>
      </c>
      <c r="F19" s="20">
        <f>[1]Hoja1!M12/1000</f>
        <v>105.58198707999999</v>
      </c>
      <c r="G19" s="21">
        <f t="shared" si="1"/>
        <v>39.382161161716169</v>
      </c>
      <c r="H19" s="20">
        <v>246.79</v>
      </c>
      <c r="I19" s="20">
        <f>[1]Hoja1!M13/1000</f>
        <v>267.62719224000006</v>
      </c>
      <c r="J19" s="21">
        <f t="shared" si="2"/>
        <v>8.4432887232059812</v>
      </c>
      <c r="K19" s="5"/>
      <c r="L19" s="5"/>
      <c r="M19" s="5"/>
    </row>
    <row r="20" spans="1:13" x14ac:dyDescent="0.25">
      <c r="A20" s="22" t="s">
        <v>18</v>
      </c>
      <c r="B20" s="23">
        <v>2</v>
      </c>
      <c r="C20" s="23">
        <f>C19*100/$L$33</f>
        <v>1.8504225624041313</v>
      </c>
      <c r="D20" s="24" t="s">
        <v>10</v>
      </c>
      <c r="E20" s="23">
        <v>9.66</v>
      </c>
      <c r="F20" s="23">
        <f>F19*100/$L$33</f>
        <v>12.693226545636287</v>
      </c>
      <c r="G20" s="24" t="s">
        <v>10</v>
      </c>
      <c r="H20" s="23">
        <v>31.48</v>
      </c>
      <c r="I20" s="23">
        <f>I19*100/$L$33</f>
        <v>32.174546765263194</v>
      </c>
      <c r="J20" s="24" t="s">
        <v>10</v>
      </c>
      <c r="K20" s="5"/>
      <c r="L20" s="5"/>
      <c r="M20" s="5"/>
    </row>
    <row r="21" spans="1:13" x14ac:dyDescent="0.25">
      <c r="A21" s="40"/>
      <c r="B21" s="36" t="s">
        <v>19</v>
      </c>
      <c r="C21" s="36"/>
      <c r="D21" s="36"/>
      <c r="E21" s="36" t="s">
        <v>20</v>
      </c>
      <c r="F21" s="36"/>
      <c r="G21" s="36"/>
      <c r="H21" s="36" t="s">
        <v>21</v>
      </c>
      <c r="I21" s="36"/>
      <c r="J21" s="36"/>
      <c r="K21" s="36" t="s">
        <v>22</v>
      </c>
      <c r="L21" s="36"/>
      <c r="M21" s="36"/>
    </row>
    <row r="22" spans="1:13" x14ac:dyDescent="0.25">
      <c r="A22" s="40"/>
      <c r="B22" s="38">
        <v>2020</v>
      </c>
      <c r="C22" s="38">
        <v>2021</v>
      </c>
      <c r="D22" s="17" t="s">
        <v>6</v>
      </c>
      <c r="E22" s="38">
        <v>2020</v>
      </c>
      <c r="F22" s="38">
        <v>2021</v>
      </c>
      <c r="G22" s="17" t="s">
        <v>6</v>
      </c>
      <c r="H22" s="38">
        <v>2020</v>
      </c>
      <c r="I22" s="38">
        <v>2021</v>
      </c>
      <c r="J22" s="17" t="s">
        <v>6</v>
      </c>
      <c r="K22" s="38">
        <v>2020</v>
      </c>
      <c r="L22" s="38">
        <v>2021</v>
      </c>
      <c r="M22" s="17" t="s">
        <v>6</v>
      </c>
    </row>
    <row r="23" spans="1:13" x14ac:dyDescent="0.25">
      <c r="A23" s="9"/>
      <c r="B23" s="38"/>
      <c r="C23" s="38"/>
      <c r="D23" s="17" t="s">
        <v>26</v>
      </c>
      <c r="E23" s="38"/>
      <c r="F23" s="38"/>
      <c r="G23" s="17" t="s">
        <v>26</v>
      </c>
      <c r="H23" s="38"/>
      <c r="I23" s="38"/>
      <c r="J23" s="17" t="s">
        <v>26</v>
      </c>
      <c r="K23" s="38"/>
      <c r="L23" s="38"/>
      <c r="M23" s="17" t="s">
        <v>26</v>
      </c>
    </row>
    <row r="24" spans="1:13" x14ac:dyDescent="0.25">
      <c r="A24" s="10" t="s">
        <v>7</v>
      </c>
      <c r="B24" s="25">
        <v>4.66</v>
      </c>
      <c r="C24" s="25">
        <f>[1]Hoja2!J8/1000000</f>
        <v>4.4365831399999998</v>
      </c>
      <c r="D24" s="8">
        <f t="shared" ref="D24:D33" si="3">(C24*100/B24)-100</f>
        <v>-4.794353218884126</v>
      </c>
      <c r="E24" s="25">
        <v>8.61</v>
      </c>
      <c r="F24" s="25">
        <f>[1]Hoja2!K8/1000000</f>
        <v>10.804668679999999</v>
      </c>
      <c r="G24" s="8">
        <f t="shared" ref="G24:G33" si="4">(F24*100/E24)-100</f>
        <v>25.489763995354238</v>
      </c>
      <c r="H24" s="25">
        <v>15.06</v>
      </c>
      <c r="I24" s="25">
        <f>[1]Hoja2!L8/1000000</f>
        <v>16.006519770000001</v>
      </c>
      <c r="J24" s="8">
        <f t="shared" ref="J24:J33" si="5">(I24*100/H24)-100</f>
        <v>6.2849918326693199</v>
      </c>
      <c r="K24" s="26">
        <v>58.64</v>
      </c>
      <c r="L24" s="25">
        <f>C10+F10+I10+C24+F24+I24</f>
        <v>65.89457324</v>
      </c>
      <c r="M24" s="8">
        <f t="shared" ref="M24:M33" si="6">(L24*100/K24)-100</f>
        <v>12.371373192360167</v>
      </c>
    </row>
    <row r="25" spans="1:13" x14ac:dyDescent="0.25">
      <c r="A25" s="10" t="s">
        <v>8</v>
      </c>
      <c r="B25" s="25">
        <v>12.12</v>
      </c>
      <c r="C25" s="25">
        <f>[1]Hoja2!J9/1000000</f>
        <v>12.9863</v>
      </c>
      <c r="D25" s="8">
        <f t="shared" si="3"/>
        <v>7.1476897689769174</v>
      </c>
      <c r="E25" s="25">
        <v>18.93</v>
      </c>
      <c r="F25" s="25">
        <f>[1]Hoja2!K9/1000000</f>
        <v>19.573599999999999</v>
      </c>
      <c r="G25" s="8">
        <f t="shared" si="4"/>
        <v>3.3998943475964012</v>
      </c>
      <c r="H25" s="25">
        <v>33.08</v>
      </c>
      <c r="I25" s="25">
        <f>[1]Hoja2!L9/1000000</f>
        <v>24.508400000000002</v>
      </c>
      <c r="J25" s="8">
        <f t="shared" si="5"/>
        <v>-25.911729141475206</v>
      </c>
      <c r="K25" s="27">
        <v>115.74</v>
      </c>
      <c r="L25" s="25">
        <f t="shared" ref="L25:L32" si="7">C11+F11+I11+C25+F25+I25</f>
        <v>123.03049999999999</v>
      </c>
      <c r="M25" s="8">
        <f t="shared" si="6"/>
        <v>6.299032313806805</v>
      </c>
    </row>
    <row r="26" spans="1:13" x14ac:dyDescent="0.25">
      <c r="A26" s="10" t="s">
        <v>9</v>
      </c>
      <c r="B26" s="25">
        <v>17.38</v>
      </c>
      <c r="C26" s="25">
        <f>[1]Hoja2!J10/1000000</f>
        <v>17.674930249999999</v>
      </c>
      <c r="D26" s="8">
        <v>0</v>
      </c>
      <c r="E26" s="25">
        <v>46.73</v>
      </c>
      <c r="F26" s="25">
        <f>[1]Hoja2!K10/1000000</f>
        <v>45.107757799999995</v>
      </c>
      <c r="G26" s="8">
        <v>0</v>
      </c>
      <c r="H26" s="25">
        <v>25.19</v>
      </c>
      <c r="I26" s="25">
        <f>[1]Hoja2!L10/1000000</f>
        <v>29.715420959999999</v>
      </c>
      <c r="J26" s="8">
        <v>0</v>
      </c>
      <c r="K26" s="28">
        <v>136.84</v>
      </c>
      <c r="L26" s="25">
        <f t="shared" si="7"/>
        <v>144.07148813999999</v>
      </c>
      <c r="M26" s="8">
        <v>0</v>
      </c>
    </row>
    <row r="27" spans="1:13" x14ac:dyDescent="0.25">
      <c r="A27" s="10" t="s">
        <v>11</v>
      </c>
      <c r="B27" s="25">
        <v>10.5</v>
      </c>
      <c r="C27" s="25">
        <f>[1]Hoja2!J11/1000000</f>
        <v>9.761317</v>
      </c>
      <c r="D27" s="8">
        <f t="shared" si="3"/>
        <v>-7.0350761904761896</v>
      </c>
      <c r="E27" s="25">
        <v>10.02</v>
      </c>
      <c r="F27" s="25">
        <f>[1]Hoja2!K11/1000000</f>
        <v>10.866073</v>
      </c>
      <c r="G27" s="8">
        <f t="shared" si="4"/>
        <v>8.443842315369281</v>
      </c>
      <c r="H27" s="25">
        <v>12.49</v>
      </c>
      <c r="I27" s="25">
        <f>[1]Hoja2!L11/1000000</f>
        <v>11.818678999999999</v>
      </c>
      <c r="J27" s="8">
        <f t="shared" si="5"/>
        <v>-5.3748678943154573</v>
      </c>
      <c r="K27" s="27">
        <v>69.81</v>
      </c>
      <c r="L27" s="25">
        <f t="shared" si="7"/>
        <v>73.065457999999992</v>
      </c>
      <c r="M27" s="8">
        <f t="shared" si="6"/>
        <v>4.6633118464403225</v>
      </c>
    </row>
    <row r="28" spans="1:13" x14ac:dyDescent="0.25">
      <c r="A28" s="10" t="s">
        <v>12</v>
      </c>
      <c r="B28" s="25">
        <v>7.45</v>
      </c>
      <c r="C28" s="25">
        <f>[1]Hoja2!J12/1000000</f>
        <v>7.8563359999999998</v>
      </c>
      <c r="D28" s="8">
        <v>0</v>
      </c>
      <c r="E28" s="25">
        <v>33.04</v>
      </c>
      <c r="F28" s="25">
        <f>[1]Hoja2!K12/1000000</f>
        <v>27.509513999999999</v>
      </c>
      <c r="G28" s="8">
        <v>0</v>
      </c>
      <c r="H28" s="25">
        <v>32.659999999999997</v>
      </c>
      <c r="I28" s="25">
        <f>[1]Hoja2!L12/1000000</f>
        <v>34.889426999999998</v>
      </c>
      <c r="J28" s="8">
        <v>0</v>
      </c>
      <c r="K28" s="28">
        <v>116.55</v>
      </c>
      <c r="L28" s="25">
        <f t="shared" si="7"/>
        <v>121.48224099999999</v>
      </c>
      <c r="M28" s="8">
        <v>0</v>
      </c>
    </row>
    <row r="29" spans="1:13" x14ac:dyDescent="0.25">
      <c r="A29" s="10" t="s">
        <v>13</v>
      </c>
      <c r="B29" s="25">
        <v>5.72</v>
      </c>
      <c r="C29" s="25">
        <f>[1]Hoja2!J13/1000000</f>
        <v>6.0191085800000002</v>
      </c>
      <c r="D29" s="8">
        <f t="shared" si="3"/>
        <v>5.2291709790209779</v>
      </c>
      <c r="E29" s="25">
        <v>10.26</v>
      </c>
      <c r="F29" s="25">
        <f>[1]Hoja2!K13/1000000</f>
        <v>9.4721893900000005</v>
      </c>
      <c r="G29" s="8">
        <f t="shared" si="4"/>
        <v>-7.6784659844054488</v>
      </c>
      <c r="H29" s="25">
        <v>10.48</v>
      </c>
      <c r="I29" s="25">
        <f>[1]Hoja2!L13/1000000</f>
        <v>10.97539898</v>
      </c>
      <c r="J29" s="8">
        <f t="shared" si="5"/>
        <v>4.7270895038167851</v>
      </c>
      <c r="K29" s="27">
        <v>60.5</v>
      </c>
      <c r="L29" s="25">
        <f t="shared" si="7"/>
        <v>67.156000000000006</v>
      </c>
      <c r="M29" s="8">
        <f t="shared" si="6"/>
        <v>11.001652892561992</v>
      </c>
    </row>
    <row r="30" spans="1:13" x14ac:dyDescent="0.25">
      <c r="A30" s="10" t="s">
        <v>14</v>
      </c>
      <c r="B30" s="25">
        <v>3.04</v>
      </c>
      <c r="C30" s="25">
        <f>[1]Hoja2!J14/1000000</f>
        <v>3.3726282300000001</v>
      </c>
      <c r="D30" s="8">
        <f t="shared" si="3"/>
        <v>10.941718092105276</v>
      </c>
      <c r="E30" s="25">
        <v>17.420000000000002</v>
      </c>
      <c r="F30" s="25">
        <f>[1]Hoja2!K14/1000000</f>
        <v>16.816973309999998</v>
      </c>
      <c r="G30" s="8">
        <f t="shared" si="4"/>
        <v>-3.4616916762342385</v>
      </c>
      <c r="H30" s="25">
        <v>8.42</v>
      </c>
      <c r="I30" s="25">
        <f>[1]Hoja2!L14/1000000</f>
        <v>8.5359014000000002</v>
      </c>
      <c r="J30" s="8">
        <f t="shared" si="5"/>
        <v>1.3765011876484579</v>
      </c>
      <c r="K30" s="28">
        <v>53.99</v>
      </c>
      <c r="L30" s="25">
        <f t="shared" si="7"/>
        <v>55.68</v>
      </c>
      <c r="M30" s="8">
        <f t="shared" si="6"/>
        <v>3.1302092980181442</v>
      </c>
    </row>
    <row r="31" spans="1:13" x14ac:dyDescent="0.25">
      <c r="A31" s="10" t="s">
        <v>15</v>
      </c>
      <c r="B31" s="25">
        <v>5.86</v>
      </c>
      <c r="C31" s="25">
        <f>[1]Hoja2!J15/1000000</f>
        <v>5.9308649999999998</v>
      </c>
      <c r="D31" s="8">
        <f t="shared" si="3"/>
        <v>1.2093003412969239</v>
      </c>
      <c r="E31" s="25">
        <v>13.82</v>
      </c>
      <c r="F31" s="25">
        <f>[1]Hoja2!K15/1000000</f>
        <v>14.442912199999999</v>
      </c>
      <c r="G31" s="8">
        <f t="shared" si="4"/>
        <v>4.507324167872639</v>
      </c>
      <c r="H31" s="25">
        <v>39.08</v>
      </c>
      <c r="I31" s="25">
        <f>[1]Hoja2!L15/1000000</f>
        <v>39.917563250000001</v>
      </c>
      <c r="J31" s="8">
        <f t="shared" si="5"/>
        <v>2.143201765609021</v>
      </c>
      <c r="K31" s="27">
        <v>108.22</v>
      </c>
      <c r="L31" s="25">
        <f t="shared" si="7"/>
        <v>115.83069834999999</v>
      </c>
      <c r="M31" s="8">
        <f t="shared" si="6"/>
        <v>7.0326172149325288</v>
      </c>
    </row>
    <row r="32" spans="1:13" x14ac:dyDescent="0.25">
      <c r="A32" s="10" t="s">
        <v>16</v>
      </c>
      <c r="B32" s="25">
        <v>5.48</v>
      </c>
      <c r="C32" s="25">
        <f>[1]Hoja2!J16/1000000</f>
        <v>5.3051662199999994</v>
      </c>
      <c r="D32" s="8">
        <f t="shared" si="3"/>
        <v>-3.1903974452554849</v>
      </c>
      <c r="E32" s="25">
        <v>19.38</v>
      </c>
      <c r="F32" s="25">
        <f>[1]Hoja2!K16/1000000</f>
        <v>18.673480559999998</v>
      </c>
      <c r="G32" s="8">
        <f t="shared" si="4"/>
        <v>-3.6456111455108413</v>
      </c>
      <c r="H32" s="25">
        <v>18.71</v>
      </c>
      <c r="I32" s="25">
        <f>[1]Hoja2!L16/1000000</f>
        <v>20.21919407</v>
      </c>
      <c r="J32" s="8">
        <f t="shared" si="5"/>
        <v>8.0662430251202579</v>
      </c>
      <c r="K32" s="28">
        <v>63.55</v>
      </c>
      <c r="L32" s="25">
        <f t="shared" si="7"/>
        <v>65.586903699999993</v>
      </c>
      <c r="M32" s="8">
        <f t="shared" si="6"/>
        <v>3.2051985837922814</v>
      </c>
    </row>
    <row r="33" spans="1:21" ht="45" x14ac:dyDescent="0.25">
      <c r="A33" s="29" t="s">
        <v>17</v>
      </c>
      <c r="B33" s="30">
        <v>72.23</v>
      </c>
      <c r="C33" s="30">
        <f>[1]Hoja1!M14/1000</f>
        <v>73.343234420000002</v>
      </c>
      <c r="D33" s="21">
        <f t="shared" si="3"/>
        <v>1.541235525404943</v>
      </c>
      <c r="E33" s="30">
        <v>178.2</v>
      </c>
      <c r="F33" s="30">
        <f>[1]Hoja1!M15/1000</f>
        <v>173.26716894</v>
      </c>
      <c r="G33" s="21">
        <f t="shared" si="4"/>
        <v>-2.7681431313131242</v>
      </c>
      <c r="H33" s="30">
        <v>195.18</v>
      </c>
      <c r="I33" s="30">
        <f>[1]Hoja1!M16/1000</f>
        <v>196.58650442999996</v>
      </c>
      <c r="J33" s="21">
        <f t="shared" si="5"/>
        <v>0.72061913618195206</v>
      </c>
      <c r="K33" s="31">
        <v>783.85</v>
      </c>
      <c r="L33" s="30">
        <f>[1]Hoja1!M17/1000</f>
        <v>831.79786243000024</v>
      </c>
      <c r="M33" s="21">
        <f t="shared" si="6"/>
        <v>6.1169691178159411</v>
      </c>
    </row>
    <row r="34" spans="1:21" x14ac:dyDescent="0.25">
      <c r="A34" s="19" t="s">
        <v>18</v>
      </c>
      <c r="B34" s="32">
        <v>9.2100000000000009</v>
      </c>
      <c r="C34" s="32">
        <f>C33*100/$L$33</f>
        <v>8.8174348279444139</v>
      </c>
      <c r="D34" s="24" t="s">
        <v>10</v>
      </c>
      <c r="E34" s="32">
        <v>22.73</v>
      </c>
      <c r="F34" s="32">
        <f>F33*100/$L$33</f>
        <v>20.830441717392759</v>
      </c>
      <c r="G34" s="24" t="s">
        <v>10</v>
      </c>
      <c r="H34" s="32">
        <v>24.9</v>
      </c>
      <c r="I34" s="32">
        <f>I33*100/$L$33</f>
        <v>23.633927581359185</v>
      </c>
      <c r="J34" s="24" t="s">
        <v>10</v>
      </c>
      <c r="K34" s="33">
        <v>100</v>
      </c>
      <c r="L34" s="32">
        <f>L33*100/$L$33</f>
        <v>100</v>
      </c>
      <c r="M34" s="24" t="s">
        <v>10</v>
      </c>
    </row>
    <row r="35" spans="1:21" x14ac:dyDescent="0.25">
      <c r="A35" s="39" t="s">
        <v>27</v>
      </c>
      <c r="B35" s="39"/>
      <c r="C35" s="39"/>
      <c r="D35" s="39"/>
      <c r="E35" s="39"/>
      <c r="F35" s="39"/>
      <c r="G35" s="39"/>
      <c r="H35" s="39"/>
      <c r="I35" s="39"/>
      <c r="J35" s="39"/>
      <c r="K35" s="5"/>
      <c r="L35" s="5"/>
      <c r="M35" s="5"/>
    </row>
    <row r="36" spans="1:2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21" ht="21" x14ac:dyDescent="0.35">
      <c r="A37" s="34">
        <v>2021</v>
      </c>
      <c r="N37" s="34">
        <v>2022</v>
      </c>
    </row>
    <row r="38" spans="1:21" x14ac:dyDescent="0.25">
      <c r="A38" s="5"/>
      <c r="B38" s="5" t="s">
        <v>3</v>
      </c>
      <c r="C38" s="5" t="s">
        <v>4</v>
      </c>
      <c r="D38" s="5" t="s">
        <v>5</v>
      </c>
      <c r="E38" s="5" t="s">
        <v>19</v>
      </c>
      <c r="F38" s="5" t="s">
        <v>20</v>
      </c>
      <c r="G38" s="5" t="s">
        <v>21</v>
      </c>
      <c r="H38" t="s">
        <v>23</v>
      </c>
    </row>
    <row r="39" spans="1:21" x14ac:dyDescent="0.25">
      <c r="A39" s="5" t="s">
        <v>7</v>
      </c>
      <c r="B39" s="12">
        <f>C10</f>
        <v>1.6110556999999999</v>
      </c>
      <c r="C39" s="12">
        <f>F10</f>
        <v>10.44102045</v>
      </c>
      <c r="D39" s="12">
        <f>I10</f>
        <v>22.594725499999999</v>
      </c>
      <c r="E39" s="12">
        <f>C24</f>
        <v>4.4365831399999998</v>
      </c>
      <c r="F39" s="12">
        <f>F24</f>
        <v>10.804668679999999</v>
      </c>
      <c r="G39" s="12">
        <f>I24</f>
        <v>16.006519770000001</v>
      </c>
      <c r="H39" s="13">
        <f>L24</f>
        <v>65.89457324</v>
      </c>
    </row>
    <row r="40" spans="1:21" x14ac:dyDescent="0.25">
      <c r="A40" s="5" t="s">
        <v>8</v>
      </c>
      <c r="B40" s="12">
        <f t="shared" ref="B40:B48" si="8">C11</f>
        <v>6.03</v>
      </c>
      <c r="C40" s="12">
        <f t="shared" ref="C40:C48" si="9">F11</f>
        <v>16.9438</v>
      </c>
      <c r="D40" s="12">
        <f t="shared" ref="D40:D48" si="10">I11</f>
        <v>42.988399999999999</v>
      </c>
      <c r="E40" s="12">
        <f t="shared" ref="E40:E48" si="11">C25</f>
        <v>12.9863</v>
      </c>
      <c r="F40" s="12">
        <f t="shared" ref="F40:F48" si="12">F25</f>
        <v>19.573599999999999</v>
      </c>
      <c r="G40" s="12">
        <f t="shared" ref="G40:G48" si="13">I25</f>
        <v>24.508400000000002</v>
      </c>
      <c r="H40" s="13">
        <f t="shared" ref="H40:H48" si="14">L25</f>
        <v>123.03049999999999</v>
      </c>
    </row>
    <row r="41" spans="1:21" x14ac:dyDescent="0.25">
      <c r="A41" s="5" t="s">
        <v>9</v>
      </c>
      <c r="B41" s="12">
        <f t="shared" si="8"/>
        <v>0</v>
      </c>
      <c r="C41" s="12">
        <f t="shared" si="9"/>
        <v>20.138813450000001</v>
      </c>
      <c r="D41" s="12">
        <f t="shared" si="10"/>
        <v>31.434565679999999</v>
      </c>
      <c r="E41" s="12">
        <f t="shared" si="11"/>
        <v>17.674930249999999</v>
      </c>
      <c r="F41" s="12">
        <f t="shared" si="12"/>
        <v>45.107757799999995</v>
      </c>
      <c r="G41" s="12">
        <f t="shared" si="13"/>
        <v>29.715420959999999</v>
      </c>
      <c r="H41" s="13">
        <f t="shared" si="14"/>
        <v>144.07148813999999</v>
      </c>
      <c r="O41" t="s">
        <v>3</v>
      </c>
      <c r="P41" t="s">
        <v>4</v>
      </c>
      <c r="Q41" t="s">
        <v>5</v>
      </c>
      <c r="R41" t="s">
        <v>19</v>
      </c>
      <c r="S41" t="s">
        <v>20</v>
      </c>
      <c r="T41" t="s">
        <v>21</v>
      </c>
      <c r="U41" t="s">
        <v>23</v>
      </c>
    </row>
    <row r="42" spans="1:21" x14ac:dyDescent="0.25">
      <c r="A42" s="5" t="s">
        <v>11</v>
      </c>
      <c r="B42" s="12">
        <f t="shared" si="8"/>
        <v>3.3194669999999999</v>
      </c>
      <c r="C42" s="12">
        <f t="shared" si="9"/>
        <v>14.794824</v>
      </c>
      <c r="D42" s="12">
        <f t="shared" si="10"/>
        <v>22.505098</v>
      </c>
      <c r="E42" s="12">
        <f t="shared" si="11"/>
        <v>9.761317</v>
      </c>
      <c r="F42" s="12">
        <f t="shared" si="12"/>
        <v>10.866073</v>
      </c>
      <c r="G42" s="12">
        <f t="shared" si="13"/>
        <v>11.818678999999999</v>
      </c>
      <c r="H42" s="13">
        <f t="shared" si="14"/>
        <v>73.065457999999992</v>
      </c>
      <c r="N42" t="s">
        <v>7</v>
      </c>
      <c r="O42" s="11">
        <v>1.27</v>
      </c>
      <c r="P42" s="11">
        <v>16.28</v>
      </c>
      <c r="Q42" s="11">
        <v>22.77</v>
      </c>
      <c r="R42" s="11">
        <v>4.7699999999999996</v>
      </c>
      <c r="S42" s="11">
        <v>12.82</v>
      </c>
      <c r="T42" s="11">
        <v>16.84</v>
      </c>
      <c r="U42" s="11">
        <v>74.739999999999995</v>
      </c>
    </row>
    <row r="43" spans="1:21" x14ac:dyDescent="0.25">
      <c r="A43" s="5" t="s">
        <v>12</v>
      </c>
      <c r="B43" s="12">
        <f t="shared" si="8"/>
        <v>0</v>
      </c>
      <c r="C43" s="12">
        <f t="shared" si="9"/>
        <v>12.812424999999999</v>
      </c>
      <c r="D43" s="12">
        <f t="shared" si="10"/>
        <v>38.414538999999998</v>
      </c>
      <c r="E43" s="12">
        <f t="shared" si="11"/>
        <v>7.8563359999999998</v>
      </c>
      <c r="F43" s="12">
        <f t="shared" si="12"/>
        <v>27.509513999999999</v>
      </c>
      <c r="G43" s="12">
        <f t="shared" si="13"/>
        <v>34.889426999999998</v>
      </c>
      <c r="H43" s="13">
        <f t="shared" si="14"/>
        <v>121.48224099999999</v>
      </c>
      <c r="N43" t="s">
        <v>8</v>
      </c>
      <c r="O43" s="11">
        <v>5.86</v>
      </c>
      <c r="P43" s="11">
        <v>12.02</v>
      </c>
      <c r="Q43" s="11">
        <v>46.19</v>
      </c>
      <c r="R43" s="11">
        <v>14.37</v>
      </c>
      <c r="S43" s="11">
        <v>22.38</v>
      </c>
      <c r="T43" s="11">
        <v>36.35</v>
      </c>
      <c r="U43" s="11">
        <v>137.16</v>
      </c>
    </row>
    <row r="44" spans="1:21" x14ac:dyDescent="0.25">
      <c r="A44" s="5" t="s">
        <v>13</v>
      </c>
      <c r="B44" s="12">
        <f t="shared" si="8"/>
        <v>2.1030000000000002</v>
      </c>
      <c r="C44" s="12">
        <f t="shared" si="9"/>
        <v>7.4147030000000003</v>
      </c>
      <c r="D44" s="12">
        <f t="shared" si="10"/>
        <v>31.171600050000002</v>
      </c>
      <c r="E44" s="12">
        <f t="shared" si="11"/>
        <v>6.0191085800000002</v>
      </c>
      <c r="F44" s="12">
        <f t="shared" si="12"/>
        <v>9.4721893900000005</v>
      </c>
      <c r="G44" s="12">
        <f t="shared" si="13"/>
        <v>10.97539898</v>
      </c>
      <c r="H44" s="13">
        <f t="shared" si="14"/>
        <v>67.156000000000006</v>
      </c>
      <c r="N44" t="s">
        <v>9</v>
      </c>
      <c r="O44" s="11">
        <v>0</v>
      </c>
      <c r="P44" s="11">
        <v>26.09</v>
      </c>
      <c r="Q44" s="11">
        <v>33.93</v>
      </c>
      <c r="R44" s="11">
        <v>18.11</v>
      </c>
      <c r="S44" s="11">
        <v>46.08</v>
      </c>
      <c r="T44" s="11">
        <v>28.05</v>
      </c>
      <c r="U44" s="11">
        <v>152.27000000000001</v>
      </c>
    </row>
    <row r="45" spans="1:21" x14ac:dyDescent="0.25">
      <c r="A45" s="5" t="s">
        <v>14</v>
      </c>
      <c r="B45" s="12">
        <f t="shared" si="8"/>
        <v>0.6</v>
      </c>
      <c r="C45" s="12">
        <f t="shared" si="9"/>
        <v>7.3768592999999996</v>
      </c>
      <c r="D45" s="12">
        <f t="shared" si="10"/>
        <v>18.97763776</v>
      </c>
      <c r="E45" s="12">
        <f t="shared" si="11"/>
        <v>3.3726282300000001</v>
      </c>
      <c r="F45" s="12">
        <f t="shared" si="12"/>
        <v>16.816973309999998</v>
      </c>
      <c r="G45" s="12">
        <f t="shared" si="13"/>
        <v>8.5359014000000002</v>
      </c>
      <c r="H45" s="13">
        <f t="shared" si="14"/>
        <v>55.68</v>
      </c>
      <c r="N45" t="s">
        <v>11</v>
      </c>
      <c r="O45" s="11">
        <v>3.11</v>
      </c>
      <c r="P45" s="11">
        <v>16.64</v>
      </c>
      <c r="Q45" s="11">
        <v>22.94</v>
      </c>
      <c r="R45" s="11">
        <v>11.93</v>
      </c>
      <c r="S45" s="11">
        <v>12.99</v>
      </c>
      <c r="T45" s="11">
        <v>13.02</v>
      </c>
      <c r="U45" s="11">
        <v>80.63</v>
      </c>
    </row>
    <row r="46" spans="1:21" x14ac:dyDescent="0.25">
      <c r="A46" s="5" t="s">
        <v>15</v>
      </c>
      <c r="B46" s="12">
        <f t="shared" si="8"/>
        <v>1.59625262</v>
      </c>
      <c r="C46" s="12">
        <f t="shared" si="9"/>
        <v>12.289242539999998</v>
      </c>
      <c r="D46" s="12">
        <f t="shared" si="10"/>
        <v>41.653862740000001</v>
      </c>
      <c r="E46" s="12">
        <f t="shared" si="11"/>
        <v>5.9308649999999998</v>
      </c>
      <c r="F46" s="12">
        <f t="shared" si="12"/>
        <v>14.442912199999999</v>
      </c>
      <c r="G46" s="12">
        <f t="shared" si="13"/>
        <v>39.917563250000001</v>
      </c>
      <c r="H46" s="13">
        <f t="shared" si="14"/>
        <v>115.83069834999999</v>
      </c>
      <c r="N46" t="s">
        <v>12</v>
      </c>
      <c r="O46" s="11">
        <v>0</v>
      </c>
      <c r="P46" s="11">
        <v>14.34</v>
      </c>
      <c r="Q46" s="11">
        <v>43.13</v>
      </c>
      <c r="R46" s="11">
        <v>8.3800000000000008</v>
      </c>
      <c r="S46" s="11">
        <v>34.75</v>
      </c>
      <c r="T46" s="11">
        <v>37.07</v>
      </c>
      <c r="U46" s="11">
        <v>137.66999999999999</v>
      </c>
    </row>
    <row r="47" spans="1:21" x14ac:dyDescent="0.25">
      <c r="A47" s="5" t="s">
        <v>16</v>
      </c>
      <c r="B47" s="12">
        <f t="shared" si="8"/>
        <v>0.13200000000000001</v>
      </c>
      <c r="C47" s="12">
        <f t="shared" si="9"/>
        <v>3.3702993399999999</v>
      </c>
      <c r="D47" s="12">
        <f t="shared" si="10"/>
        <v>17.886763510000002</v>
      </c>
      <c r="E47" s="12">
        <f t="shared" si="11"/>
        <v>5.3051662199999994</v>
      </c>
      <c r="F47" s="12">
        <f t="shared" si="12"/>
        <v>18.673480559999998</v>
      </c>
      <c r="G47" s="12">
        <f t="shared" si="13"/>
        <v>20.21919407</v>
      </c>
      <c r="H47" s="13">
        <f t="shared" si="14"/>
        <v>65.586903699999993</v>
      </c>
      <c r="N47" t="s">
        <v>13</v>
      </c>
      <c r="O47" s="11">
        <v>2.5499999999999998</v>
      </c>
      <c r="P47" s="11">
        <v>8.1199999999999992</v>
      </c>
      <c r="Q47" s="11">
        <v>33.49</v>
      </c>
      <c r="R47" s="11">
        <v>6.63</v>
      </c>
      <c r="S47" s="11">
        <v>11.77</v>
      </c>
      <c r="T47" s="11">
        <v>11.6</v>
      </c>
      <c r="U47" s="11">
        <v>74.16</v>
      </c>
    </row>
    <row r="48" spans="1:21" x14ac:dyDescent="0.25">
      <c r="A48" s="5" t="s">
        <v>17</v>
      </c>
      <c r="B48" s="12">
        <f t="shared" si="8"/>
        <v>15.391775320000001</v>
      </c>
      <c r="C48" s="12">
        <f t="shared" si="9"/>
        <v>105.58198707999999</v>
      </c>
      <c r="D48" s="12">
        <f t="shared" si="10"/>
        <v>267.62719224000006</v>
      </c>
      <c r="E48" s="12">
        <f t="shared" si="11"/>
        <v>73.343234420000002</v>
      </c>
      <c r="F48" s="12">
        <f t="shared" si="12"/>
        <v>173.26716894</v>
      </c>
      <c r="G48" s="12">
        <f t="shared" si="13"/>
        <v>196.58650442999996</v>
      </c>
      <c r="H48" s="13">
        <f t="shared" si="14"/>
        <v>831.79786243000024</v>
      </c>
      <c r="N48" t="s">
        <v>14</v>
      </c>
      <c r="O48" s="11">
        <v>0.5</v>
      </c>
      <c r="P48" s="11">
        <v>7.79</v>
      </c>
      <c r="Q48" s="11">
        <v>19.940000000000001</v>
      </c>
      <c r="R48" s="11">
        <v>3.4</v>
      </c>
      <c r="S48" s="11">
        <v>18.43</v>
      </c>
      <c r="T48" s="11">
        <v>8.8699999999999992</v>
      </c>
      <c r="U48" s="11">
        <v>58.93</v>
      </c>
    </row>
    <row r="49" spans="1:21" x14ac:dyDescent="0.25">
      <c r="A49" s="5"/>
      <c r="B49" s="5"/>
      <c r="C49" s="5"/>
      <c r="D49" s="5"/>
      <c r="E49" s="5"/>
      <c r="F49" s="5"/>
      <c r="G49" s="5"/>
      <c r="H49" s="5"/>
      <c r="N49" t="s">
        <v>15</v>
      </c>
      <c r="O49" s="11">
        <v>2</v>
      </c>
      <c r="P49" s="11">
        <v>15.43</v>
      </c>
      <c r="Q49" s="11">
        <v>47.33</v>
      </c>
      <c r="R49" s="11">
        <v>6.79</v>
      </c>
      <c r="S49" s="11">
        <v>14.65</v>
      </c>
      <c r="T49" s="11">
        <v>39.090000000000003</v>
      </c>
      <c r="U49" s="11">
        <v>125.29</v>
      </c>
    </row>
    <row r="50" spans="1:21" x14ac:dyDescent="0.25">
      <c r="A50" s="5"/>
      <c r="B50" s="5"/>
      <c r="C50" s="5"/>
      <c r="D50" s="5"/>
      <c r="E50" s="5"/>
      <c r="F50" s="5"/>
      <c r="G50" s="5"/>
      <c r="H50" s="5"/>
      <c r="N50" t="s">
        <v>16</v>
      </c>
      <c r="O50" s="11">
        <v>0.06</v>
      </c>
      <c r="P50" s="11">
        <v>4.7</v>
      </c>
      <c r="Q50" s="11">
        <v>17.59</v>
      </c>
      <c r="R50" s="11">
        <v>6.95</v>
      </c>
      <c r="S50" s="11">
        <v>25.22</v>
      </c>
      <c r="T50" s="11">
        <v>21</v>
      </c>
      <c r="U50" s="11">
        <v>75.510000000000005</v>
      </c>
    </row>
    <row r="51" spans="1:21" x14ac:dyDescent="0.25">
      <c r="A51" s="5"/>
      <c r="B51" s="5" t="s">
        <v>3</v>
      </c>
      <c r="C51" s="5" t="s">
        <v>4</v>
      </c>
      <c r="D51" s="5" t="s">
        <v>5</v>
      </c>
      <c r="E51" s="5" t="s">
        <v>19</v>
      </c>
      <c r="F51" s="5" t="s">
        <v>20</v>
      </c>
      <c r="G51" s="5" t="s">
        <v>21</v>
      </c>
      <c r="H51" s="5"/>
      <c r="N51" t="s">
        <v>17</v>
      </c>
      <c r="O51" s="11">
        <v>15.35</v>
      </c>
      <c r="P51" s="11">
        <v>121.42</v>
      </c>
      <c r="Q51" s="11">
        <v>287.31</v>
      </c>
      <c r="R51" s="11">
        <v>81.31</v>
      </c>
      <c r="S51" s="11">
        <v>199.08</v>
      </c>
      <c r="T51" s="11">
        <v>211.88</v>
      </c>
      <c r="U51" s="11">
        <v>916.35</v>
      </c>
    </row>
    <row r="52" spans="1:21" x14ac:dyDescent="0.25">
      <c r="A52" s="5" t="s">
        <v>7</v>
      </c>
      <c r="B52" s="12">
        <f>B39*100/$H39</f>
        <v>2.4448989056082699</v>
      </c>
      <c r="C52" s="12">
        <f t="shared" ref="C52:G53" si="15">C39*100/$H39</f>
        <v>15.845038425200674</v>
      </c>
      <c r="D52" s="12">
        <f t="shared" si="15"/>
        <v>34.28920530026943</v>
      </c>
      <c r="E52" s="12">
        <f t="shared" si="15"/>
        <v>6.7328505548418356</v>
      </c>
      <c r="F52" s="12">
        <f t="shared" si="15"/>
        <v>16.396902125228788</v>
      </c>
      <c r="G52" s="12">
        <f t="shared" si="15"/>
        <v>24.291104688851007</v>
      </c>
      <c r="H52" s="12"/>
      <c r="O52">
        <v>1.7</v>
      </c>
      <c r="P52">
        <v>13.3</v>
      </c>
      <c r="Q52">
        <v>31.4</v>
      </c>
      <c r="R52">
        <v>8.8699999999999992</v>
      </c>
      <c r="S52">
        <v>21.73</v>
      </c>
      <c r="T52">
        <v>23.12</v>
      </c>
      <c r="U52">
        <v>100</v>
      </c>
    </row>
    <row r="53" spans="1:21" x14ac:dyDescent="0.25">
      <c r="A53" s="5" t="s">
        <v>8</v>
      </c>
      <c r="B53" s="12">
        <f>B40*100/$H40</f>
        <v>4.9012236803069165</v>
      </c>
      <c r="C53" s="12">
        <f t="shared" si="15"/>
        <v>13.772032138372193</v>
      </c>
      <c r="D53" s="12">
        <f t="shared" si="15"/>
        <v>34.941254404395664</v>
      </c>
      <c r="E53" s="12">
        <f t="shared" si="15"/>
        <v>10.555350096114379</v>
      </c>
      <c r="F53" s="12">
        <f t="shared" si="15"/>
        <v>15.909550883723956</v>
      </c>
      <c r="G53" s="12">
        <f t="shared" si="15"/>
        <v>19.920588797086904</v>
      </c>
      <c r="H53" s="12"/>
    </row>
    <row r="54" spans="1:21" x14ac:dyDescent="0.25">
      <c r="A54" s="5" t="s">
        <v>9</v>
      </c>
      <c r="B54" s="12">
        <f t="shared" ref="B54:G61" si="16">B41*100/$H41</f>
        <v>0</v>
      </c>
      <c r="C54" s="12">
        <f t="shared" si="16"/>
        <v>13.978347631441356</v>
      </c>
      <c r="D54" s="12">
        <f t="shared" si="16"/>
        <v>21.818727692639495</v>
      </c>
      <c r="E54" s="12">
        <f t="shared" si="16"/>
        <v>12.268166642954759</v>
      </c>
      <c r="F54" s="12">
        <f t="shared" si="16"/>
        <v>31.309288452804061</v>
      </c>
      <c r="G54" s="12">
        <f t="shared" si="16"/>
        <v>20.625469580160335</v>
      </c>
      <c r="H54" s="12"/>
      <c r="O54" t="s">
        <v>3</v>
      </c>
      <c r="P54" t="s">
        <v>4</v>
      </c>
      <c r="Q54" t="s">
        <v>5</v>
      </c>
      <c r="R54" t="s">
        <v>19</v>
      </c>
      <c r="S54" t="s">
        <v>20</v>
      </c>
      <c r="T54" t="s">
        <v>21</v>
      </c>
    </row>
    <row r="55" spans="1:21" x14ac:dyDescent="0.25">
      <c r="A55" s="5" t="s">
        <v>11</v>
      </c>
      <c r="B55" s="12">
        <f t="shared" si="16"/>
        <v>4.5431413021458109</v>
      </c>
      <c r="C55" s="12">
        <f t="shared" si="16"/>
        <v>20.248725464774342</v>
      </c>
      <c r="D55" s="12">
        <f t="shared" si="16"/>
        <v>30.801282324131876</v>
      </c>
      <c r="E55" s="12">
        <f t="shared" si="16"/>
        <v>13.359687692644041</v>
      </c>
      <c r="F55" s="12">
        <f t="shared" si="16"/>
        <v>14.871696280888299</v>
      </c>
      <c r="G55" s="12">
        <f t="shared" si="16"/>
        <v>16.175466935415638</v>
      </c>
      <c r="H55" s="12"/>
      <c r="N55" t="s">
        <v>7</v>
      </c>
      <c r="O55" s="11">
        <f>(O42*100)/$U42</f>
        <v>1.6992239764516994</v>
      </c>
      <c r="P55" s="11">
        <f t="shared" ref="P55:U55" si="17">(P42*100)/$U42</f>
        <v>21.782178217821784</v>
      </c>
      <c r="Q55" s="11">
        <f t="shared" si="17"/>
        <v>30.465614128980469</v>
      </c>
      <c r="R55" s="11">
        <f t="shared" si="17"/>
        <v>6.3821246989563818</v>
      </c>
      <c r="S55" s="11">
        <f t="shared" si="17"/>
        <v>17.152796360717154</v>
      </c>
      <c r="T55" s="11">
        <f t="shared" si="17"/>
        <v>22.531442333422532</v>
      </c>
      <c r="U55" s="11">
        <f t="shared" si="17"/>
        <v>100</v>
      </c>
    </row>
    <row r="56" spans="1:21" x14ac:dyDescent="0.25">
      <c r="A56" s="5" t="s">
        <v>12</v>
      </c>
      <c r="B56" s="12">
        <f t="shared" si="16"/>
        <v>0</v>
      </c>
      <c r="C56" s="12">
        <f t="shared" si="16"/>
        <v>10.546747322516053</v>
      </c>
      <c r="D56" s="12">
        <f t="shared" si="16"/>
        <v>31.62152647480384</v>
      </c>
      <c r="E56" s="12">
        <f t="shared" si="16"/>
        <v>6.4670654206979936</v>
      </c>
      <c r="F56" s="12">
        <f t="shared" si="16"/>
        <v>22.644885189432753</v>
      </c>
      <c r="G56" s="12">
        <f t="shared" si="16"/>
        <v>28.719775592549368</v>
      </c>
      <c r="H56" s="12"/>
      <c r="N56" t="s">
        <v>8</v>
      </c>
      <c r="O56" s="11">
        <f t="shared" ref="O56:U56" si="18">(O43*100)/$U43</f>
        <v>4.2723826188393117</v>
      </c>
      <c r="P56" s="11">
        <f t="shared" si="18"/>
        <v>8.763487897346165</v>
      </c>
      <c r="Q56" s="11">
        <f t="shared" si="18"/>
        <v>33.675998833479149</v>
      </c>
      <c r="R56" s="11">
        <f t="shared" si="18"/>
        <v>10.476815398075241</v>
      </c>
      <c r="S56" s="11">
        <f t="shared" si="18"/>
        <v>16.316710411198599</v>
      </c>
      <c r="T56" s="11">
        <f t="shared" si="18"/>
        <v>26.501895596383786</v>
      </c>
      <c r="U56" s="11">
        <f t="shared" si="18"/>
        <v>100</v>
      </c>
    </row>
    <row r="57" spans="1:21" x14ac:dyDescent="0.25">
      <c r="A57" s="5" t="s">
        <v>13</v>
      </c>
      <c r="B57" s="12">
        <f t="shared" si="16"/>
        <v>3.1315146822324138</v>
      </c>
      <c r="C57" s="12">
        <f t="shared" si="16"/>
        <v>11.041013461194829</v>
      </c>
      <c r="D57" s="12">
        <f t="shared" si="16"/>
        <v>46.41670148609208</v>
      </c>
      <c r="E57" s="12">
        <f t="shared" si="16"/>
        <v>8.962875364822203</v>
      </c>
      <c r="F57" s="12">
        <f t="shared" si="16"/>
        <v>14.104755181964382</v>
      </c>
      <c r="G57" s="12">
        <f t="shared" si="16"/>
        <v>16.343139823694084</v>
      </c>
      <c r="H57" s="12"/>
      <c r="N57" t="s">
        <v>9</v>
      </c>
      <c r="O57" s="11">
        <f t="shared" ref="O57:U57" si="19">(O44*100)/$U44</f>
        <v>0</v>
      </c>
      <c r="P57" s="11">
        <f t="shared" si="19"/>
        <v>17.134038221580088</v>
      </c>
      <c r="Q57" s="11">
        <f t="shared" si="19"/>
        <v>22.282787154396793</v>
      </c>
      <c r="R57" s="11">
        <f t="shared" si="19"/>
        <v>11.89334734353451</v>
      </c>
      <c r="S57" s="11">
        <f t="shared" si="19"/>
        <v>30.262034543902278</v>
      </c>
      <c r="T57" s="11">
        <f t="shared" si="19"/>
        <v>18.421225454784263</v>
      </c>
      <c r="U57" s="11">
        <f t="shared" si="19"/>
        <v>100</v>
      </c>
    </row>
    <row r="58" spans="1:21" x14ac:dyDescent="0.25">
      <c r="A58" s="5" t="s">
        <v>14</v>
      </c>
      <c r="B58" s="12">
        <f t="shared" si="16"/>
        <v>1.0775862068965518</v>
      </c>
      <c r="C58" s="12">
        <f t="shared" si="16"/>
        <v>13.248669719827586</v>
      </c>
      <c r="D58" s="12">
        <f t="shared" si="16"/>
        <v>34.083401149425285</v>
      </c>
      <c r="E58" s="12">
        <f t="shared" si="16"/>
        <v>6.0571627693965526</v>
      </c>
      <c r="F58" s="12">
        <f t="shared" si="16"/>
        <v>30.202897467672411</v>
      </c>
      <c r="G58" s="12">
        <f t="shared" si="16"/>
        <v>15.33028268678161</v>
      </c>
      <c r="H58" s="12"/>
      <c r="N58" t="s">
        <v>11</v>
      </c>
      <c r="O58" s="11">
        <f t="shared" ref="O58:U58" si="20">(O45*100)/$U45</f>
        <v>3.8571251395262309</v>
      </c>
      <c r="P58" s="11">
        <f t="shared" si="20"/>
        <v>20.63747984621109</v>
      </c>
      <c r="Q58" s="11">
        <f t="shared" si="20"/>
        <v>28.450948778370336</v>
      </c>
      <c r="R58" s="11">
        <f t="shared" si="20"/>
        <v>14.795981644549176</v>
      </c>
      <c r="S58" s="11">
        <f t="shared" si="20"/>
        <v>16.110628798214066</v>
      </c>
      <c r="T58" s="11">
        <f t="shared" si="20"/>
        <v>16.147835793129108</v>
      </c>
      <c r="U58" s="11">
        <f t="shared" si="20"/>
        <v>100</v>
      </c>
    </row>
    <row r="59" spans="1:21" x14ac:dyDescent="0.25">
      <c r="A59" s="5" t="s">
        <v>15</v>
      </c>
      <c r="B59" s="12">
        <f t="shared" si="16"/>
        <v>1.378091164724468</v>
      </c>
      <c r="C59" s="12">
        <f t="shared" si="16"/>
        <v>10.609659369285843</v>
      </c>
      <c r="D59" s="12">
        <f t="shared" si="16"/>
        <v>35.960987314551581</v>
      </c>
      <c r="E59" s="12">
        <f t="shared" si="16"/>
        <v>5.1202876996208673</v>
      </c>
      <c r="F59" s="12">
        <f t="shared" si="16"/>
        <v>12.468984825040554</v>
      </c>
      <c r="G59" s="12">
        <f t="shared" si="16"/>
        <v>34.461989626776699</v>
      </c>
      <c r="H59" s="12"/>
      <c r="N59" t="s">
        <v>12</v>
      </c>
      <c r="O59" s="11">
        <f t="shared" ref="O59:U59" si="21">(O46*100)/$U46</f>
        <v>0</v>
      </c>
      <c r="P59" s="11">
        <f t="shared" si="21"/>
        <v>10.416212682501635</v>
      </c>
      <c r="Q59" s="11">
        <f t="shared" si="21"/>
        <v>31.328539260550595</v>
      </c>
      <c r="R59" s="11">
        <f t="shared" si="21"/>
        <v>6.0870196847533968</v>
      </c>
      <c r="S59" s="11">
        <f t="shared" si="21"/>
        <v>25.241519575797199</v>
      </c>
      <c r="T59" s="11">
        <f t="shared" si="21"/>
        <v>26.926708796397183</v>
      </c>
      <c r="U59" s="11">
        <f t="shared" si="21"/>
        <v>100</v>
      </c>
    </row>
    <row r="60" spans="1:21" x14ac:dyDescent="0.25">
      <c r="A60" s="5" t="s">
        <v>16</v>
      </c>
      <c r="B60" s="12">
        <f t="shared" si="16"/>
        <v>0.20125969142220693</v>
      </c>
      <c r="C60" s="12">
        <f t="shared" si="16"/>
        <v>5.1386773118853606</v>
      </c>
      <c r="D60" s="12">
        <f t="shared" si="16"/>
        <v>27.271852307307508</v>
      </c>
      <c r="E60" s="12">
        <f t="shared" si="16"/>
        <v>8.088758457429666</v>
      </c>
      <c r="F60" s="12">
        <f t="shared" si="16"/>
        <v>28.471355570334691</v>
      </c>
      <c r="G60" s="12">
        <f t="shared" si="16"/>
        <v>30.828096661620577</v>
      </c>
      <c r="H60" s="12"/>
      <c r="N60" t="s">
        <v>13</v>
      </c>
      <c r="O60" s="11">
        <f t="shared" ref="O60:U60" si="22">(O47*100)/$U47</f>
        <v>3.4385113268608412</v>
      </c>
      <c r="P60" s="11">
        <f t="shared" si="22"/>
        <v>10.949298813376481</v>
      </c>
      <c r="Q60" s="11">
        <f t="shared" si="22"/>
        <v>45.159115426105721</v>
      </c>
      <c r="R60" s="11">
        <f t="shared" si="22"/>
        <v>8.9401294498381887</v>
      </c>
      <c r="S60" s="11">
        <f t="shared" si="22"/>
        <v>15.871089536138081</v>
      </c>
      <c r="T60" s="11">
        <f t="shared" si="22"/>
        <v>15.64185544768069</v>
      </c>
      <c r="U60" s="11">
        <f t="shared" si="22"/>
        <v>100</v>
      </c>
    </row>
    <row r="61" spans="1:21" x14ac:dyDescent="0.25">
      <c r="A61" s="5" t="s">
        <v>17</v>
      </c>
      <c r="B61" s="12">
        <f t="shared" si="16"/>
        <v>1.8504225624041313</v>
      </c>
      <c r="C61" s="12">
        <f t="shared" si="16"/>
        <v>12.693226545636287</v>
      </c>
      <c r="D61" s="12">
        <f t="shared" si="16"/>
        <v>32.174546765263194</v>
      </c>
      <c r="E61" s="12">
        <f t="shared" si="16"/>
        <v>8.8174348279444139</v>
      </c>
      <c r="F61" s="12">
        <f t="shared" si="16"/>
        <v>20.830441717392759</v>
      </c>
      <c r="G61" s="12">
        <f t="shared" si="16"/>
        <v>23.633927581359185</v>
      </c>
      <c r="H61" s="12"/>
      <c r="N61" t="s">
        <v>14</v>
      </c>
      <c r="O61" s="11">
        <f t="shared" ref="O61:U61" si="23">(O48*100)/$U48</f>
        <v>0.84846427965382654</v>
      </c>
      <c r="P61" s="11">
        <f t="shared" si="23"/>
        <v>13.219073477006619</v>
      </c>
      <c r="Q61" s="11">
        <f t="shared" si="23"/>
        <v>33.836755472594611</v>
      </c>
      <c r="R61" s="11">
        <f t="shared" si="23"/>
        <v>5.7695571016460203</v>
      </c>
      <c r="S61" s="11">
        <f t="shared" si="23"/>
        <v>31.274393348040046</v>
      </c>
      <c r="T61" s="11">
        <f t="shared" si="23"/>
        <v>15.051756321058882</v>
      </c>
      <c r="U61" s="11">
        <f t="shared" si="23"/>
        <v>100</v>
      </c>
    </row>
    <row r="62" spans="1:21" x14ac:dyDescent="0.25">
      <c r="N62" t="s">
        <v>15</v>
      </c>
      <c r="O62" s="11">
        <f t="shared" ref="O62:U62" si="24">(O49*100)/$U49</f>
        <v>1.5962965919067762</v>
      </c>
      <c r="P62" s="11">
        <f t="shared" si="24"/>
        <v>12.315428206560778</v>
      </c>
      <c r="Q62" s="11">
        <f t="shared" si="24"/>
        <v>37.776358847473858</v>
      </c>
      <c r="R62" s="11">
        <f t="shared" si="24"/>
        <v>5.4194269295235049</v>
      </c>
      <c r="S62" s="11">
        <f t="shared" si="24"/>
        <v>11.692872535717136</v>
      </c>
      <c r="T62" s="11">
        <f t="shared" si="24"/>
        <v>31.199616888817946</v>
      </c>
      <c r="U62" s="11">
        <f t="shared" si="24"/>
        <v>100</v>
      </c>
    </row>
    <row r="63" spans="1:21" x14ac:dyDescent="0.25">
      <c r="N63" t="s">
        <v>16</v>
      </c>
      <c r="O63" s="11">
        <f t="shared" ref="O63:U63" si="25">(O50*100)/$U50</f>
        <v>7.9459674215335716E-2</v>
      </c>
      <c r="P63" s="11">
        <f t="shared" si="25"/>
        <v>6.2243411468679639</v>
      </c>
      <c r="Q63" s="11">
        <f t="shared" si="25"/>
        <v>23.294927824129253</v>
      </c>
      <c r="R63" s="11">
        <f t="shared" si="25"/>
        <v>9.2040789299430532</v>
      </c>
      <c r="S63" s="11">
        <f t="shared" si="25"/>
        <v>33.399549728512774</v>
      </c>
      <c r="T63" s="11">
        <f t="shared" si="25"/>
        <v>27.810885975367498</v>
      </c>
      <c r="U63" s="11">
        <f t="shared" si="25"/>
        <v>100</v>
      </c>
    </row>
    <row r="64" spans="1:21" x14ac:dyDescent="0.25">
      <c r="N64" t="s">
        <v>17</v>
      </c>
      <c r="O64" s="11">
        <f t="shared" ref="O64:U64" si="26">(O51*100)/$U51</f>
        <v>1.6751241337916734</v>
      </c>
      <c r="P64" s="11">
        <f t="shared" si="26"/>
        <v>13.250395591204233</v>
      </c>
      <c r="Q64" s="11">
        <f t="shared" si="26"/>
        <v>31.353740383041412</v>
      </c>
      <c r="R64" s="11">
        <f t="shared" si="26"/>
        <v>8.8732471217329625</v>
      </c>
      <c r="S64" s="11">
        <f t="shared" si="26"/>
        <v>21.72532329350139</v>
      </c>
      <c r="T64" s="11">
        <f t="shared" si="26"/>
        <v>23.122169476728324</v>
      </c>
      <c r="U64" s="11">
        <f t="shared" si="26"/>
        <v>100</v>
      </c>
    </row>
    <row r="68" spans="1:8" ht="21" x14ac:dyDescent="0.35">
      <c r="A68" s="34">
        <v>2023</v>
      </c>
    </row>
    <row r="72" spans="1:8" x14ac:dyDescent="0.25">
      <c r="B72" t="s">
        <v>3</v>
      </c>
      <c r="C72" t="s">
        <v>4</v>
      </c>
      <c r="D72" t="s">
        <v>5</v>
      </c>
      <c r="E72" t="s">
        <v>19</v>
      </c>
      <c r="F72" t="s">
        <v>20</v>
      </c>
      <c r="G72" t="s">
        <v>21</v>
      </c>
      <c r="H72" t="s">
        <v>23</v>
      </c>
    </row>
    <row r="73" spans="1:8" x14ac:dyDescent="0.25">
      <c r="A73" t="s">
        <v>7</v>
      </c>
      <c r="B73" s="11">
        <v>1.5707986100000002</v>
      </c>
      <c r="C73" s="11">
        <v>17.585569190000001</v>
      </c>
      <c r="D73" s="11">
        <v>25.31202485</v>
      </c>
      <c r="E73" s="11">
        <v>4.7909707099999999</v>
      </c>
      <c r="F73" s="11">
        <v>14.05940251</v>
      </c>
      <c r="G73" s="11">
        <v>18.400296010000002</v>
      </c>
      <c r="H73" s="11">
        <v>81.719061880000012</v>
      </c>
    </row>
    <row r="74" spans="1:8" x14ac:dyDescent="0.25">
      <c r="A74" t="s">
        <v>8</v>
      </c>
      <c r="B74" s="11">
        <v>7.1</v>
      </c>
      <c r="C74" s="11">
        <v>13.3642</v>
      </c>
      <c r="D74" s="11">
        <v>47.949399999999997</v>
      </c>
      <c r="E74" s="11">
        <v>14.934900000000001</v>
      </c>
      <c r="F74" s="11">
        <v>22.078399999999998</v>
      </c>
      <c r="G74" s="11">
        <v>41.037599999999998</v>
      </c>
      <c r="H74" s="11">
        <v>146.46449999999999</v>
      </c>
    </row>
    <row r="75" spans="1:8" x14ac:dyDescent="0.25">
      <c r="A75" t="s">
        <v>9</v>
      </c>
      <c r="B75" s="11">
        <v>0</v>
      </c>
      <c r="C75" s="11">
        <v>31.179085449999999</v>
      </c>
      <c r="D75" s="11">
        <v>38.299472639999998</v>
      </c>
      <c r="E75" s="11">
        <v>19.490543760000001</v>
      </c>
      <c r="F75" s="11">
        <v>52.851945219999998</v>
      </c>
      <c r="G75" s="11">
        <v>33.069773269999999</v>
      </c>
      <c r="H75" s="11">
        <v>174.89082034</v>
      </c>
    </row>
    <row r="76" spans="1:8" x14ac:dyDescent="0.25">
      <c r="A76" t="s">
        <v>11</v>
      </c>
      <c r="B76" s="11">
        <v>2.9228550000000002</v>
      </c>
      <c r="C76" s="11">
        <v>17.435849000000001</v>
      </c>
      <c r="D76" s="11">
        <v>23.669820999999999</v>
      </c>
      <c r="E76" s="11">
        <v>15.487038999999999</v>
      </c>
      <c r="F76" s="11">
        <v>15.268781000000001</v>
      </c>
      <c r="G76" s="11">
        <v>13.631513999999999</v>
      </c>
      <c r="H76" s="11">
        <v>88.415858999999998</v>
      </c>
    </row>
    <row r="77" spans="1:8" x14ac:dyDescent="0.25">
      <c r="A77" t="s">
        <v>12</v>
      </c>
      <c r="B77" s="11">
        <v>0</v>
      </c>
      <c r="C77" s="11">
        <v>14.374737</v>
      </c>
      <c r="D77" s="11">
        <v>46.247509000000001</v>
      </c>
      <c r="E77" s="11">
        <v>9.6766889999999997</v>
      </c>
      <c r="F77" s="11">
        <v>39.256563999999997</v>
      </c>
      <c r="G77" s="11">
        <v>39.998030999999997</v>
      </c>
      <c r="H77" s="11">
        <v>149.55352999999999</v>
      </c>
    </row>
    <row r="78" spans="1:8" x14ac:dyDescent="0.25">
      <c r="A78" t="s">
        <v>13</v>
      </c>
      <c r="B78" s="11">
        <v>4.59</v>
      </c>
      <c r="C78" s="11">
        <v>13.426300749999999</v>
      </c>
      <c r="D78" s="11">
        <v>37.002056780000004</v>
      </c>
      <c r="E78" s="11">
        <v>7.0117343099999996</v>
      </c>
      <c r="F78" s="11">
        <v>14.36108216</v>
      </c>
      <c r="G78" s="11">
        <v>13.937825999999999</v>
      </c>
      <c r="H78" s="11">
        <v>90.328999999999994</v>
      </c>
    </row>
    <row r="79" spans="1:8" x14ac:dyDescent="0.25">
      <c r="A79" t="s">
        <v>14</v>
      </c>
      <c r="B79" s="11">
        <v>0.5</v>
      </c>
      <c r="C79" s="11">
        <v>8.7069892499999995</v>
      </c>
      <c r="D79" s="11">
        <v>20.044797819999999</v>
      </c>
      <c r="E79" s="11">
        <v>3.7280850999999999</v>
      </c>
      <c r="F79" s="11">
        <v>37.504847990000002</v>
      </c>
      <c r="G79" s="11">
        <v>9.4152798400000002</v>
      </c>
      <c r="H79" s="11">
        <v>79.900000000000006</v>
      </c>
    </row>
    <row r="80" spans="1:8" x14ac:dyDescent="0.25">
      <c r="A80" t="s">
        <v>15</v>
      </c>
      <c r="B80" s="11">
        <v>2.8699632999999998</v>
      </c>
      <c r="C80" s="11">
        <v>15.546958500000001</v>
      </c>
      <c r="D80" s="11">
        <v>53.865087430000003</v>
      </c>
      <c r="E80" s="11">
        <v>7.6454307999999997</v>
      </c>
      <c r="F80" s="11">
        <v>17.210634930000001</v>
      </c>
      <c r="G80" s="11">
        <v>44.44469161</v>
      </c>
      <c r="H80" s="11">
        <v>141.58276656999999</v>
      </c>
    </row>
    <row r="81" spans="1:8" x14ac:dyDescent="0.25">
      <c r="A81" t="s">
        <v>16</v>
      </c>
      <c r="B81" s="11">
        <v>0.05</v>
      </c>
      <c r="C81" s="11">
        <v>6.3288268600000004</v>
      </c>
      <c r="D81" s="11">
        <v>21.53080898</v>
      </c>
      <c r="E81" s="11">
        <v>8.4272212599999996</v>
      </c>
      <c r="F81" s="11">
        <v>25.181534389999999</v>
      </c>
      <c r="G81" s="11">
        <v>22.990418039999998</v>
      </c>
      <c r="H81" s="11">
        <v>84.508809530000008</v>
      </c>
    </row>
    <row r="82" spans="1:8" x14ac:dyDescent="0.25">
      <c r="B82" s="11"/>
      <c r="C82" s="11"/>
      <c r="D82" s="11"/>
      <c r="E82" s="11"/>
      <c r="F82" s="11"/>
      <c r="G82" s="11"/>
      <c r="H82" s="11"/>
    </row>
    <row r="85" spans="1:8" x14ac:dyDescent="0.25">
      <c r="B85" t="s">
        <v>3</v>
      </c>
      <c r="C85" t="s">
        <v>4</v>
      </c>
      <c r="D85" t="s">
        <v>5</v>
      </c>
      <c r="E85" t="s">
        <v>19</v>
      </c>
      <c r="F85" t="s">
        <v>20</v>
      </c>
      <c r="G85" t="s">
        <v>21</v>
      </c>
    </row>
    <row r="86" spans="1:8" x14ac:dyDescent="0.25">
      <c r="A86" t="s">
        <v>7</v>
      </c>
      <c r="B86" s="11">
        <f>(B73*100)/$H73</f>
        <v>1.922193639847007</v>
      </c>
      <c r="C86" s="11">
        <f t="shared" ref="C86:H86" si="27">(C73*100)/$H73</f>
        <v>21.51954364799666</v>
      </c>
      <c r="D86" s="11">
        <f t="shared" si="27"/>
        <v>30.974443743822373</v>
      </c>
      <c r="E86" s="11">
        <f t="shared" si="27"/>
        <v>5.8627333694007389</v>
      </c>
      <c r="F86" s="11">
        <f t="shared" si="27"/>
        <v>17.204556913104884</v>
      </c>
      <c r="G86" s="11">
        <f t="shared" si="27"/>
        <v>22.516528685828323</v>
      </c>
      <c r="H86" s="11">
        <f t="shared" si="27"/>
        <v>100</v>
      </c>
    </row>
    <row r="87" spans="1:8" x14ac:dyDescent="0.25">
      <c r="A87" t="s">
        <v>8</v>
      </c>
      <c r="B87" s="11">
        <f t="shared" ref="B87:H87" si="28">(B74*100)/$H74</f>
        <v>4.8475910544876069</v>
      </c>
      <c r="C87" s="11">
        <f t="shared" si="28"/>
        <v>9.1245318831525744</v>
      </c>
      <c r="D87" s="11">
        <f t="shared" si="28"/>
        <v>32.737898944795496</v>
      </c>
      <c r="E87" s="11">
        <f t="shared" si="28"/>
        <v>10.196941921079853</v>
      </c>
      <c r="F87" s="11">
        <f t="shared" si="28"/>
        <v>15.074233005267487</v>
      </c>
      <c r="G87" s="11">
        <f t="shared" si="28"/>
        <v>28.018803191216989</v>
      </c>
      <c r="H87" s="11">
        <f t="shared" si="28"/>
        <v>100</v>
      </c>
    </row>
    <row r="88" spans="1:8" x14ac:dyDescent="0.25">
      <c r="A88" t="s">
        <v>9</v>
      </c>
      <c r="B88" s="11">
        <f t="shared" ref="B88:H88" si="29">(B75*100)/$H75</f>
        <v>0</v>
      </c>
      <c r="C88" s="11">
        <f t="shared" si="29"/>
        <v>17.8277426964924</v>
      </c>
      <c r="D88" s="11">
        <f t="shared" si="29"/>
        <v>21.899075414903503</v>
      </c>
      <c r="E88" s="11">
        <f t="shared" si="29"/>
        <v>11.144406391432677</v>
      </c>
      <c r="F88" s="11">
        <f t="shared" si="29"/>
        <v>30.219965300209648</v>
      </c>
      <c r="G88" s="11">
        <f t="shared" si="29"/>
        <v>18.908810196961763</v>
      </c>
      <c r="H88" s="11">
        <f t="shared" si="29"/>
        <v>99.999999999999986</v>
      </c>
    </row>
    <row r="89" spans="1:8" x14ac:dyDescent="0.25">
      <c r="A89" t="s">
        <v>11</v>
      </c>
      <c r="B89" s="11">
        <f t="shared" ref="B89:H89" si="30">(B76*100)/$H76</f>
        <v>3.3058039960907921</v>
      </c>
      <c r="C89" s="11">
        <f t="shared" si="30"/>
        <v>19.720273260026804</v>
      </c>
      <c r="D89" s="11">
        <f t="shared" si="30"/>
        <v>26.771012879035645</v>
      </c>
      <c r="E89" s="11">
        <f t="shared" si="30"/>
        <v>17.516132484784205</v>
      </c>
      <c r="F89" s="11">
        <f t="shared" si="30"/>
        <v>17.269278580441096</v>
      </c>
      <c r="G89" s="11">
        <f t="shared" si="30"/>
        <v>15.417498799621457</v>
      </c>
      <c r="H89" s="11">
        <f t="shared" si="30"/>
        <v>100</v>
      </c>
    </row>
    <row r="90" spans="1:8" x14ac:dyDescent="0.25">
      <c r="A90" t="s">
        <v>12</v>
      </c>
      <c r="B90" s="11">
        <f t="shared" ref="B90:H90" si="31">(B77*100)/$H77</f>
        <v>0</v>
      </c>
      <c r="C90" s="11">
        <f t="shared" si="31"/>
        <v>9.6117671043939925</v>
      </c>
      <c r="D90" s="11">
        <f t="shared" si="31"/>
        <v>30.923716076778664</v>
      </c>
      <c r="E90" s="11">
        <f t="shared" si="31"/>
        <v>6.4703848849304997</v>
      </c>
      <c r="F90" s="11">
        <f t="shared" si="31"/>
        <v>26.249172453502101</v>
      </c>
      <c r="G90" s="11">
        <f t="shared" si="31"/>
        <v>26.744959480394744</v>
      </c>
      <c r="H90" s="11">
        <f t="shared" si="31"/>
        <v>100</v>
      </c>
    </row>
    <row r="91" spans="1:8" x14ac:dyDescent="0.25">
      <c r="A91" t="s">
        <v>13</v>
      </c>
      <c r="B91" s="11">
        <f t="shared" ref="B91:H91" si="32">(B78*100)/$H78</f>
        <v>5.0814245701823335</v>
      </c>
      <c r="C91" s="11">
        <f t="shared" si="32"/>
        <v>14.86377658337854</v>
      </c>
      <c r="D91" s="11">
        <f t="shared" si="32"/>
        <v>40.963651518338523</v>
      </c>
      <c r="E91" s="11">
        <f t="shared" si="32"/>
        <v>7.7624398698092527</v>
      </c>
      <c r="F91" s="11">
        <f t="shared" si="32"/>
        <v>15.89863959525734</v>
      </c>
      <c r="G91" s="11">
        <f t="shared" si="32"/>
        <v>15.43006786303402</v>
      </c>
      <c r="H91" s="11">
        <f t="shared" si="32"/>
        <v>100</v>
      </c>
    </row>
    <row r="92" spans="1:8" x14ac:dyDescent="0.25">
      <c r="A92" t="s">
        <v>14</v>
      </c>
      <c r="B92" s="11">
        <f t="shared" ref="B92:H92" si="33">(B79*100)/$H79</f>
        <v>0.62578222778473092</v>
      </c>
      <c r="C92" s="11">
        <f t="shared" si="33"/>
        <v>10.897358260325404</v>
      </c>
      <c r="D92" s="11">
        <f t="shared" si="33"/>
        <v>25.087356470588233</v>
      </c>
      <c r="E92" s="11">
        <f t="shared" si="33"/>
        <v>4.6659387984981224</v>
      </c>
      <c r="F92" s="11">
        <f t="shared" si="33"/>
        <v>46.939734655819777</v>
      </c>
      <c r="G92" s="11">
        <f t="shared" si="33"/>
        <v>11.78382958698373</v>
      </c>
      <c r="H92" s="11">
        <f t="shared" si="33"/>
        <v>100</v>
      </c>
    </row>
    <row r="93" spans="1:8" x14ac:dyDescent="0.25">
      <c r="A93" t="s">
        <v>15</v>
      </c>
      <c r="B93" s="11">
        <f t="shared" ref="B93:H93" si="34">(B80*100)/$H80</f>
        <v>2.0270569431068859</v>
      </c>
      <c r="C93" s="11">
        <f t="shared" si="34"/>
        <v>10.980826887793171</v>
      </c>
      <c r="D93" s="11">
        <f t="shared" si="34"/>
        <v>38.044946242358208</v>
      </c>
      <c r="E93" s="11">
        <f t="shared" si="34"/>
        <v>5.3999727404818145</v>
      </c>
      <c r="F93" s="11">
        <f t="shared" si="34"/>
        <v>12.155882631019846</v>
      </c>
      <c r="G93" s="11">
        <f t="shared" si="34"/>
        <v>31.391314555240086</v>
      </c>
      <c r="H93" s="11">
        <f t="shared" si="34"/>
        <v>100</v>
      </c>
    </row>
    <row r="94" spans="1:8" x14ac:dyDescent="0.25">
      <c r="A94" t="s">
        <v>16</v>
      </c>
      <c r="B94" s="11">
        <f t="shared" ref="B94:H94" si="35">(B81*100)/$H81</f>
        <v>5.9165429353552033E-2</v>
      </c>
      <c r="C94" s="11">
        <f t="shared" si="35"/>
        <v>7.4889551695238508</v>
      </c>
      <c r="D94" s="11">
        <f t="shared" si="35"/>
        <v>25.477591152620274</v>
      </c>
      <c r="E94" s="11">
        <f t="shared" si="35"/>
        <v>9.9720032821056339</v>
      </c>
      <c r="F94" s="11">
        <f t="shared" si="35"/>
        <v>29.797525879311721</v>
      </c>
      <c r="G94" s="11">
        <f t="shared" si="35"/>
        <v>27.204759087084962</v>
      </c>
      <c r="H94" s="11">
        <f t="shared" si="35"/>
        <v>99.999999999999986</v>
      </c>
    </row>
    <row r="95" spans="1:8" x14ac:dyDescent="0.25">
      <c r="B95" s="11"/>
      <c r="C95" s="11"/>
      <c r="D95" s="11"/>
      <c r="E95" s="11"/>
      <c r="F95" s="11"/>
      <c r="G95" s="11"/>
      <c r="H95" s="11"/>
    </row>
  </sheetData>
  <mergeCells count="23">
    <mergeCell ref="I22:I23"/>
    <mergeCell ref="K22:K23"/>
    <mergeCell ref="L22:L23"/>
    <mergeCell ref="A35:J35"/>
    <mergeCell ref="A21:A22"/>
    <mergeCell ref="B21:D21"/>
    <mergeCell ref="E21:G21"/>
    <mergeCell ref="H21:J21"/>
    <mergeCell ref="K21:M21"/>
    <mergeCell ref="B22:B23"/>
    <mergeCell ref="C22:C23"/>
    <mergeCell ref="E22:E23"/>
    <mergeCell ref="F22:F23"/>
    <mergeCell ref="H22:H23"/>
    <mergeCell ref="B7:D7"/>
    <mergeCell ref="E7:G7"/>
    <mergeCell ref="H7:J7"/>
    <mergeCell ref="B8:B9"/>
    <mergeCell ref="C8:C9"/>
    <mergeCell ref="E8:E9"/>
    <mergeCell ref="F8:F9"/>
    <mergeCell ref="H8:H9"/>
    <mergeCell ref="I8:I9"/>
  </mergeCells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 1.8.2-5</vt:lpstr>
      <vt:lpstr>BaseDatos</vt:lpstr>
    </vt:vector>
  </TitlesOfParts>
  <Company>CES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Consejo Económico y Social</dc:creator>
  <cp:lastModifiedBy>Mª Jesús Fraile Gil</cp:lastModifiedBy>
  <cp:lastPrinted>2024-01-24T12:12:04Z</cp:lastPrinted>
  <dcterms:created xsi:type="dcterms:W3CDTF">2016-04-14T09:19:53Z</dcterms:created>
  <dcterms:modified xsi:type="dcterms:W3CDTF">2024-06-06T13:11:13Z</dcterms:modified>
</cp:coreProperties>
</file>