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9\1.9.2\"/>
    </mc:Choice>
  </mc:AlternateContent>
  <xr:revisionPtr revIDLastSave="0" documentId="13_ncr:1_{FB10412B-C764-45D1-A7C7-1129EDA9DC0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beraval 1.9.2-6" sheetId="13" r:id="rId1"/>
  </sheets>
  <definedNames>
    <definedName name="_xlnm.Print_Area" localSheetId="0">'Iberaval 1.9.2-6'!#REF!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3" l="1"/>
  <c r="F9" i="13"/>
  <c r="F10" i="13"/>
  <c r="F11" i="13"/>
  <c r="F12" i="13"/>
  <c r="F13" i="13"/>
  <c r="F14" i="13"/>
  <c r="F15" i="13"/>
  <c r="E8" i="13"/>
  <c r="E21" i="13"/>
  <c r="E22" i="13"/>
  <c r="E23" i="13"/>
  <c r="E24" i="13"/>
  <c r="E25" i="13"/>
  <c r="E26" i="13"/>
  <c r="E27" i="13"/>
  <c r="E20" i="13"/>
  <c r="F27" i="13"/>
  <c r="E28" i="13"/>
  <c r="E10" i="13"/>
  <c r="E11" i="13"/>
  <c r="E12" i="13"/>
  <c r="E13" i="13"/>
  <c r="E14" i="13"/>
  <c r="E15" i="13"/>
  <c r="E9" i="13"/>
  <c r="F16" i="13" l="1"/>
  <c r="F17" i="13"/>
  <c r="F24" i="13"/>
  <c r="F23" i="13"/>
  <c r="E29" i="13"/>
  <c r="F25" i="13"/>
  <c r="F22" i="13"/>
  <c r="F26" i="13"/>
  <c r="F20" i="13"/>
  <c r="F21" i="13"/>
  <c r="E17" i="13"/>
  <c r="E16" i="13"/>
  <c r="F29" i="13" l="1"/>
  <c r="F28" i="13"/>
</calcChain>
</file>

<file path=xl/sharedStrings.xml><?xml version="1.0" encoding="utf-8"?>
<sst xmlns="http://schemas.openxmlformats.org/spreadsheetml/2006/main" count="41" uniqueCount="20">
  <si>
    <t>Total</t>
  </si>
  <si>
    <t>Fuente:  Consejería de Economía y Hacienda de la Junta de Castilla y León.</t>
  </si>
  <si>
    <t>Nº</t>
  </si>
  <si>
    <t>Cuantía (€)</t>
  </si>
  <si>
    <t>Otros</t>
  </si>
  <si>
    <t>Admón. Publicas</t>
  </si>
  <si>
    <t>Proveedores</t>
  </si>
  <si>
    <t>Entidades Crédito</t>
  </si>
  <si>
    <t>% Var.</t>
  </si>
  <si>
    <t>Riesgo vivo avalado atendiendo al prestamista</t>
  </si>
  <si>
    <t xml:space="preserve">Terciario </t>
  </si>
  <si>
    <t xml:space="preserve">Construcción </t>
  </si>
  <si>
    <t xml:space="preserve">Industrial </t>
  </si>
  <si>
    <t xml:space="preserve">Primario </t>
  </si>
  <si>
    <t>Riesgo vivo avalado atendiendo a la actividad de la empresa</t>
  </si>
  <si>
    <r>
      <t xml:space="preserve">Nota:      </t>
    </r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 xml:space="preserve">Datos referidos a la actividad global de IBERAVAL SGR.
</t>
    </r>
  </si>
  <si>
    <r>
      <t>Evolución interanual del riesgo vivo avalado por IBERAVAL, 2022</t>
    </r>
    <r>
      <rPr>
        <b/>
        <vertAlign val="superscript"/>
        <sz val="11"/>
        <rFont val="Calibri"/>
        <family val="2"/>
        <scheme val="minor"/>
      </rPr>
      <t xml:space="preserve">(1) </t>
    </r>
    <r>
      <rPr>
        <b/>
        <sz val="11"/>
        <rFont val="Calibri"/>
        <family val="2"/>
        <scheme val="minor"/>
      </rPr>
      <t>y 2023</t>
    </r>
  </si>
  <si>
    <t>%Partic. 2023</t>
  </si>
  <si>
    <t>CES. Informe de Situación Económica y Social de Castilla y León en 2023</t>
  </si>
  <si>
    <t>Cuadro 1.9.2-6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</si>
</sst>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164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6" fillId="0" borderId="0" xfId="0" applyFont="1" applyAlignment="1">
      <alignment horizontal="justify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justify" vertical="top" wrapText="1"/>
    </xf>
    <xf numFmtId="0" fontId="6" fillId="3" borderId="0" xfId="2" applyFont="1" applyAlignment="1">
      <alignment horizontal="justify" vertical="top" wrapText="1"/>
    </xf>
    <xf numFmtId="0" fontId="6" fillId="3" borderId="0" xfId="2" applyFont="1"/>
    <xf numFmtId="3" fontId="9" fillId="0" borderId="0" xfId="0" applyNumberFormat="1" applyFont="1" applyAlignment="1">
      <alignment horizontal="right" vertical="center" indent="2"/>
    </xf>
    <xf numFmtId="3" fontId="9" fillId="6" borderId="0" xfId="0" applyNumberFormat="1" applyFont="1" applyFill="1" applyAlignment="1">
      <alignment horizontal="right" vertical="center" indent="2"/>
    </xf>
    <xf numFmtId="3" fontId="6" fillId="3" borderId="0" xfId="2" applyNumberFormat="1" applyFont="1" applyAlignment="1">
      <alignment horizontal="right" vertical="center" indent="2"/>
    </xf>
    <xf numFmtId="3" fontId="6" fillId="7" borderId="0" xfId="2" applyNumberFormat="1" applyFont="1" applyFill="1" applyAlignment="1">
      <alignment horizontal="right" vertical="center" indent="2"/>
    </xf>
    <xf numFmtId="14" fontId="7" fillId="4" borderId="0" xfId="3" applyNumberFormat="1" applyFont="1" applyBorder="1" applyAlignment="1">
      <alignment horizontal="right" vertical="center"/>
    </xf>
    <xf numFmtId="0" fontId="7" fillId="4" borderId="0" xfId="3" applyFont="1" applyBorder="1" applyAlignment="1">
      <alignment horizontal="right" vertical="center" indent="1"/>
    </xf>
    <xf numFmtId="0" fontId="7" fillId="4" borderId="0" xfId="3" applyFont="1" applyBorder="1" applyAlignment="1">
      <alignment horizontal="right" vertical="center"/>
    </xf>
    <xf numFmtId="0" fontId="1" fillId="0" borderId="1" xfId="0" applyFont="1" applyBorder="1" applyAlignment="1">
      <alignment horizontal="justify" vertical="top" wrapText="1"/>
    </xf>
    <xf numFmtId="0" fontId="6" fillId="3" borderId="2" xfId="2" applyFont="1" applyBorder="1" applyAlignment="1">
      <alignment horizontal="justify" vertical="top" wrapText="1"/>
    </xf>
    <xf numFmtId="0" fontId="9" fillId="6" borderId="0" xfId="0" applyFont="1" applyFill="1" applyAlignment="1">
      <alignment horizontal="right" vertical="center" indent="2"/>
    </xf>
    <xf numFmtId="165" fontId="1" fillId="0" borderId="0" xfId="0" applyNumberFormat="1" applyFont="1" applyAlignment="1">
      <alignment horizontal="right" vertical="center" wrapText="1" indent="1"/>
    </xf>
    <xf numFmtId="165" fontId="6" fillId="8" borderId="0" xfId="0" applyNumberFormat="1" applyFont="1" applyFill="1" applyAlignment="1">
      <alignment horizontal="right" vertical="center" wrapText="1" indent="1"/>
    </xf>
    <xf numFmtId="3" fontId="9" fillId="6" borderId="1" xfId="0" applyNumberFormat="1" applyFont="1" applyFill="1" applyBorder="1" applyAlignment="1">
      <alignment horizontal="right" vertical="center" indent="2"/>
    </xf>
    <xf numFmtId="3" fontId="10" fillId="8" borderId="0" xfId="0" applyNumberFormat="1" applyFont="1" applyFill="1" applyAlignment="1">
      <alignment horizontal="right" vertical="center" indent="2"/>
    </xf>
    <xf numFmtId="0" fontId="4" fillId="0" borderId="0" xfId="0" applyFont="1"/>
    <xf numFmtId="0" fontId="5" fillId="9" borderId="0" xfId="1" applyFont="1" applyFill="1"/>
    <xf numFmtId="0" fontId="2" fillId="9" borderId="0" xfId="1" applyFill="1"/>
    <xf numFmtId="0" fontId="5" fillId="9" borderId="0" xfId="1" applyFont="1" applyFill="1" applyAlignment="1">
      <alignment vertical="center"/>
    </xf>
    <xf numFmtId="0" fontId="2" fillId="9" borderId="0" xfId="1" applyFill="1" applyAlignment="1">
      <alignment vertical="center"/>
    </xf>
    <xf numFmtId="165" fontId="2" fillId="9" borderId="0" xfId="1" applyNumberFormat="1" applyFill="1" applyAlignment="1">
      <alignment vertical="center"/>
    </xf>
    <xf numFmtId="0" fontId="6" fillId="10" borderId="0" xfId="3" applyFont="1" applyFill="1"/>
    <xf numFmtId="0" fontId="1" fillId="10" borderId="0" xfId="3" applyFill="1"/>
    <xf numFmtId="0" fontId="5" fillId="9" borderId="0" xfId="1" applyFont="1" applyFill="1" applyAlignment="1">
      <alignment horizontal="left" vertical="center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7" fillId="10" borderId="0" xfId="3" applyFont="1" applyFill="1" applyAlignment="1"/>
    <xf numFmtId="0" fontId="4" fillId="10" borderId="0" xfId="0" applyFont="1" applyFill="1"/>
  </cellXfs>
  <cellStyles count="6">
    <cellStyle name="20% - Énfasis1" xfId="2" builtinId="30"/>
    <cellStyle name="40% - Énfasis1" xfId="3" builtinId="31"/>
    <cellStyle name="60% - Énfasis1 2" xfId="4" xr:uid="{00000000-0005-0000-0000-000002000000}"/>
    <cellStyle name="Énfasis1" xfId="1" builtinId="29"/>
    <cellStyle name="Millares 2 2" xfId="5" xr:uid="{00000000-0005-0000-0000-000004000000}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top" textRotation="0" wrapText="1" relativeIndent="0" justifyLastLine="0" shrinkToFit="0" readingOrder="0"/>
      <border diagonalUp="0" diagonalDown="0" outline="0">
        <left/>
        <right/>
        <top style="thick">
          <color indexed="64"/>
        </top>
        <bottom/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mruColors>
      <color rgb="FFB8CCE4"/>
      <color rgb="FF4F81BD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a132" displayName="Tabla132" ref="A8:F29" headerRowCount="0" totalsRowShown="0" headerRowDxfId="14" dataDxfId="13" tableBorderDxfId="12">
  <tableColumns count="6">
    <tableColumn id="1" xr3:uid="{00000000-0010-0000-0000-000001000000}" name="Columna1" headerRowDxfId="11" dataDxfId="10"/>
    <tableColumn id="2" xr3:uid="{00000000-0010-0000-0000-000002000000}" name="Columna2" headerRowDxfId="9" dataDxfId="8"/>
    <tableColumn id="3" xr3:uid="{00000000-0010-0000-0000-000003000000}" name="Columna3" headerRowDxfId="7" dataDxfId="6"/>
    <tableColumn id="4" xr3:uid="{00000000-0010-0000-0000-000004000000}" name="Columna4" headerRowDxfId="5" dataDxfId="4"/>
    <tableColumn id="5" xr3:uid="{00000000-0010-0000-0000-000005000000}" name="Columna5" headerRowDxfId="3" dataDxfId="2"/>
    <tableColumn id="6" xr3:uid="{00000000-0010-0000-0000-000006000000}" name="Columna6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workbookViewId="0">
      <selection activeCell="O16" sqref="O16"/>
    </sheetView>
  </sheetViews>
  <sheetFormatPr baseColWidth="10" defaultRowHeight="15" x14ac:dyDescent="0.25"/>
  <cols>
    <col min="1" max="1" width="17.7109375" customWidth="1"/>
    <col min="2" max="2" width="11.5703125" customWidth="1"/>
    <col min="3" max="3" width="18.42578125" customWidth="1"/>
    <col min="4" max="4" width="17.28515625" customWidth="1"/>
    <col min="5" max="5" width="14" customWidth="1"/>
    <col min="6" max="6" width="13.7109375" customWidth="1"/>
  </cols>
  <sheetData>
    <row r="1" spans="1:6" x14ac:dyDescent="0.25">
      <c r="A1" s="22" t="s">
        <v>18</v>
      </c>
      <c r="B1" s="23"/>
      <c r="C1" s="23"/>
      <c r="D1" s="23"/>
      <c r="E1" s="23"/>
      <c r="F1" s="23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27" t="s">
        <v>19</v>
      </c>
      <c r="B3" s="27"/>
      <c r="C3" s="27"/>
      <c r="D3" s="27"/>
      <c r="E3" s="27"/>
      <c r="F3" s="28"/>
    </row>
    <row r="4" spans="1:6" ht="15" customHeight="1" x14ac:dyDescent="0.25">
      <c r="A4" s="33" t="s">
        <v>16</v>
      </c>
      <c r="B4" s="34"/>
      <c r="C4" s="34"/>
      <c r="D4" s="34"/>
      <c r="E4" s="34"/>
      <c r="F4" s="34"/>
    </row>
    <row r="5" spans="1:6" x14ac:dyDescent="0.25">
      <c r="A5" s="2"/>
      <c r="B5" s="1"/>
      <c r="C5" s="1"/>
      <c r="D5" s="1"/>
      <c r="E5" s="1"/>
      <c r="F5" s="1"/>
    </row>
    <row r="6" spans="1:6" ht="18" customHeight="1" x14ac:dyDescent="0.25">
      <c r="A6" s="1"/>
      <c r="B6" s="1"/>
      <c r="C6" s="29" t="s">
        <v>14</v>
      </c>
      <c r="D6" s="29"/>
      <c r="E6" s="29"/>
      <c r="F6" s="29"/>
    </row>
    <row r="7" spans="1:6" ht="18" customHeight="1" x14ac:dyDescent="0.25">
      <c r="A7" s="3"/>
      <c r="B7" s="3"/>
      <c r="C7" s="11">
        <v>44926</v>
      </c>
      <c r="D7" s="11">
        <v>45291</v>
      </c>
      <c r="E7" s="12" t="s">
        <v>8</v>
      </c>
      <c r="F7" s="13" t="s">
        <v>17</v>
      </c>
    </row>
    <row r="8" spans="1:6" ht="18" customHeight="1" x14ac:dyDescent="0.25">
      <c r="A8" s="4" t="s">
        <v>13</v>
      </c>
      <c r="B8" s="4" t="s">
        <v>2</v>
      </c>
      <c r="C8" s="16">
        <v>851</v>
      </c>
      <c r="D8" s="16">
        <v>870</v>
      </c>
      <c r="E8" s="17">
        <f>(D8-C8)/C8</f>
        <v>2.2326674500587545E-2</v>
      </c>
      <c r="F8" s="17">
        <f>D8/$D$16</f>
        <v>3.8369939137337918E-2</v>
      </c>
    </row>
    <row r="9" spans="1:6" ht="18" customHeight="1" x14ac:dyDescent="0.25">
      <c r="A9" s="4"/>
      <c r="B9" s="4" t="s">
        <v>3</v>
      </c>
      <c r="C9" s="7">
        <v>62415501.079999998</v>
      </c>
      <c r="D9" s="7">
        <v>63047321.200000003</v>
      </c>
      <c r="E9" s="17">
        <f>(D9-C9)/C9</f>
        <v>1.0122807781198138E-2</v>
      </c>
      <c r="F9" s="17">
        <f>D9/$D$17</f>
        <v>4.0024569614481122E-2</v>
      </c>
    </row>
    <row r="10" spans="1:6" ht="18" customHeight="1" x14ac:dyDescent="0.25">
      <c r="A10" s="4" t="s">
        <v>12</v>
      </c>
      <c r="B10" s="4" t="s">
        <v>2</v>
      </c>
      <c r="C10" s="8">
        <v>3698</v>
      </c>
      <c r="D10" s="8">
        <v>3897</v>
      </c>
      <c r="E10" s="17">
        <f t="shared" ref="E10:E17" si="0">(D10-C10)/C10</f>
        <v>5.3812871822606814E-2</v>
      </c>
      <c r="F10" s="17">
        <f t="shared" ref="F10:F14" si="1">D10/$D$16</f>
        <v>0.17187086530828261</v>
      </c>
    </row>
    <row r="11" spans="1:6" ht="18" customHeight="1" x14ac:dyDescent="0.25">
      <c r="A11" s="4"/>
      <c r="B11" s="4" t="s">
        <v>3</v>
      </c>
      <c r="C11" s="7">
        <v>349323508.93000001</v>
      </c>
      <c r="D11" s="7">
        <v>419850115.63999999</v>
      </c>
      <c r="E11" s="17">
        <f t="shared" si="0"/>
        <v>0.20189481929237293</v>
      </c>
      <c r="F11" s="17">
        <f>D11/$D$17</f>
        <v>0.26653503846379328</v>
      </c>
    </row>
    <row r="12" spans="1:6" ht="18" customHeight="1" x14ac:dyDescent="0.25">
      <c r="A12" s="4" t="s">
        <v>11</v>
      </c>
      <c r="B12" s="4" t="s">
        <v>2</v>
      </c>
      <c r="C12" s="8">
        <v>3397</v>
      </c>
      <c r="D12" s="8">
        <v>3645</v>
      </c>
      <c r="E12" s="17">
        <f t="shared" si="0"/>
        <v>7.3005593170444513E-2</v>
      </c>
      <c r="F12" s="17">
        <f t="shared" si="1"/>
        <v>0.16075681397195024</v>
      </c>
    </row>
    <row r="13" spans="1:6" ht="18" customHeight="1" x14ac:dyDescent="0.25">
      <c r="A13" s="4"/>
      <c r="B13" s="4" t="s">
        <v>3</v>
      </c>
      <c r="C13" s="7">
        <v>143501387.63999999</v>
      </c>
      <c r="D13" s="7">
        <v>163797397.55000001</v>
      </c>
      <c r="E13" s="17">
        <f t="shared" si="0"/>
        <v>0.14143424146473313</v>
      </c>
      <c r="F13" s="17">
        <f>D13/$D$17</f>
        <v>0.10398412202342412</v>
      </c>
    </row>
    <row r="14" spans="1:6" ht="18" customHeight="1" x14ac:dyDescent="0.25">
      <c r="A14" s="4" t="s">
        <v>10</v>
      </c>
      <c r="B14" s="4" t="s">
        <v>2</v>
      </c>
      <c r="C14" s="8">
        <v>14021</v>
      </c>
      <c r="D14" s="8">
        <v>14262</v>
      </c>
      <c r="E14" s="17">
        <f t="shared" si="0"/>
        <v>1.7188502959845944E-2</v>
      </c>
      <c r="F14" s="17">
        <f t="shared" si="1"/>
        <v>0.62900238158242916</v>
      </c>
    </row>
    <row r="15" spans="1:6" ht="18" customHeight="1" x14ac:dyDescent="0.25">
      <c r="A15" s="4"/>
      <c r="B15" s="4" t="s">
        <v>3</v>
      </c>
      <c r="C15" s="7">
        <v>838578980.13</v>
      </c>
      <c r="D15" s="7">
        <v>928520634.69000006</v>
      </c>
      <c r="E15" s="17">
        <f t="shared" si="0"/>
        <v>0.1072548402609101</v>
      </c>
      <c r="F15" s="17">
        <f>D15/$D$17</f>
        <v>0.58945626989830147</v>
      </c>
    </row>
    <row r="16" spans="1:6" ht="18" customHeight="1" x14ac:dyDescent="0.25">
      <c r="A16" s="5" t="s">
        <v>0</v>
      </c>
      <c r="B16" s="5" t="s">
        <v>2</v>
      </c>
      <c r="C16" s="9">
        <v>21967</v>
      </c>
      <c r="D16" s="10">
        <v>22674</v>
      </c>
      <c r="E16" s="18">
        <f t="shared" si="0"/>
        <v>3.2184640597259527E-2</v>
      </c>
      <c r="F16" s="18">
        <f>SUM(F8,F10,F12,F14)</f>
        <v>0.99999999999999989</v>
      </c>
    </row>
    <row r="17" spans="1:6" ht="18" customHeight="1" x14ac:dyDescent="0.25">
      <c r="A17" s="6"/>
      <c r="B17" s="6" t="s">
        <v>3</v>
      </c>
      <c r="C17" s="9">
        <v>1393819377.78</v>
      </c>
      <c r="D17" s="9">
        <v>1575215469.0800002</v>
      </c>
      <c r="E17" s="18">
        <f t="shared" si="0"/>
        <v>0.1301431836805986</v>
      </c>
      <c r="F17" s="18">
        <f>SUM(F9,F11,F13,F15)</f>
        <v>1</v>
      </c>
    </row>
    <row r="18" spans="1:6" ht="18" customHeight="1" x14ac:dyDescent="0.25">
      <c r="A18" s="1"/>
      <c r="B18" s="1"/>
      <c r="C18" s="24" t="s">
        <v>9</v>
      </c>
      <c r="D18" s="25"/>
      <c r="E18" s="26"/>
      <c r="F18" s="26"/>
    </row>
    <row r="19" spans="1:6" ht="18" customHeight="1" x14ac:dyDescent="0.25">
      <c r="A19" s="3"/>
      <c r="B19" s="3"/>
      <c r="C19" s="11">
        <v>44926</v>
      </c>
      <c r="D19" s="11">
        <v>45291</v>
      </c>
      <c r="E19" s="12" t="s">
        <v>8</v>
      </c>
      <c r="F19" s="13" t="s">
        <v>17</v>
      </c>
    </row>
    <row r="20" spans="1:6" ht="18" customHeight="1" x14ac:dyDescent="0.25">
      <c r="A20" s="14" t="s">
        <v>7</v>
      </c>
      <c r="B20" s="14" t="s">
        <v>2</v>
      </c>
      <c r="C20" s="19">
        <v>13213</v>
      </c>
      <c r="D20" s="19">
        <v>13434</v>
      </c>
      <c r="E20" s="17">
        <f>(D20-C20)/C20</f>
        <v>1.6725951714220842E-2</v>
      </c>
      <c r="F20" s="17">
        <f>D20/$D$28</f>
        <v>0.59248478433448004</v>
      </c>
    </row>
    <row r="21" spans="1:6" ht="18" customHeight="1" x14ac:dyDescent="0.25">
      <c r="A21" s="4"/>
      <c r="B21" s="4" t="s">
        <v>3</v>
      </c>
      <c r="C21" s="7">
        <v>1135379057.6400001</v>
      </c>
      <c r="D21" s="7">
        <v>1286404506.6199999</v>
      </c>
      <c r="E21" s="17">
        <f t="shared" ref="E21:E29" si="2">(D21-C21)/C21</f>
        <v>0.13301764548477882</v>
      </c>
      <c r="F21" s="17">
        <f>D21/$D$29</f>
        <v>0.81665304326354837</v>
      </c>
    </row>
    <row r="22" spans="1:6" ht="18" customHeight="1" x14ac:dyDescent="0.25">
      <c r="A22" s="4" t="s">
        <v>6</v>
      </c>
      <c r="B22" s="4" t="s">
        <v>2</v>
      </c>
      <c r="C22" s="8">
        <v>497</v>
      </c>
      <c r="D22" s="8">
        <v>485</v>
      </c>
      <c r="E22" s="17">
        <f t="shared" si="2"/>
        <v>-2.4144869215291749E-2</v>
      </c>
      <c r="F22" s="17">
        <f>D22/$D$28</f>
        <v>2.1390138484607919E-2</v>
      </c>
    </row>
    <row r="23" spans="1:6" ht="18" customHeight="1" x14ac:dyDescent="0.25">
      <c r="A23" s="4"/>
      <c r="B23" s="4" t="s">
        <v>3</v>
      </c>
      <c r="C23" s="7">
        <v>29462048.789999999</v>
      </c>
      <c r="D23" s="7">
        <v>33111699.800000001</v>
      </c>
      <c r="E23" s="17">
        <f t="shared" si="2"/>
        <v>0.12387634804402216</v>
      </c>
      <c r="F23" s="17">
        <f>D23/$D$29</f>
        <v>2.1020425744891137E-2</v>
      </c>
    </row>
    <row r="24" spans="1:6" ht="18" customHeight="1" x14ac:dyDescent="0.25">
      <c r="A24" s="4" t="s">
        <v>5</v>
      </c>
      <c r="B24" s="4" t="s">
        <v>2</v>
      </c>
      <c r="C24" s="8">
        <v>8000</v>
      </c>
      <c r="D24" s="8">
        <v>8578</v>
      </c>
      <c r="E24" s="17">
        <f t="shared" si="2"/>
        <v>7.2249999999999995E-2</v>
      </c>
      <c r="F24" s="17">
        <f>D24/$D$28</f>
        <v>0.37831877921848811</v>
      </c>
    </row>
    <row r="25" spans="1:6" ht="18" customHeight="1" x14ac:dyDescent="0.25">
      <c r="A25" s="4"/>
      <c r="B25" s="4" t="s">
        <v>3</v>
      </c>
      <c r="C25" s="7">
        <v>219732589.91999999</v>
      </c>
      <c r="D25" s="7">
        <v>249627852.72</v>
      </c>
      <c r="E25" s="17">
        <f t="shared" si="2"/>
        <v>0.13605293056839793</v>
      </c>
      <c r="F25" s="17">
        <f>D25/$D$29</f>
        <v>0.15847219483299921</v>
      </c>
    </row>
    <row r="26" spans="1:6" ht="18" customHeight="1" x14ac:dyDescent="0.25">
      <c r="A26" s="4" t="s">
        <v>4</v>
      </c>
      <c r="B26" s="4" t="s">
        <v>2</v>
      </c>
      <c r="C26" s="8">
        <v>257</v>
      </c>
      <c r="D26" s="8">
        <v>177</v>
      </c>
      <c r="E26" s="17">
        <f t="shared" si="2"/>
        <v>-0.31128404669260701</v>
      </c>
      <c r="F26" s="17">
        <f>D26/$D$28</f>
        <v>7.806297962423922E-3</v>
      </c>
    </row>
    <row r="27" spans="1:6" ht="18" customHeight="1" x14ac:dyDescent="0.25">
      <c r="A27" s="4"/>
      <c r="B27" s="4" t="s">
        <v>3</v>
      </c>
      <c r="C27" s="7">
        <v>9245681.4299999997</v>
      </c>
      <c r="D27" s="7">
        <v>6071409.9400000004</v>
      </c>
      <c r="E27" s="17">
        <f t="shared" si="2"/>
        <v>-0.34332477427788677</v>
      </c>
      <c r="F27" s="17">
        <f>D27/$D$29</f>
        <v>3.8543361585612092E-3</v>
      </c>
    </row>
    <row r="28" spans="1:6" ht="18" customHeight="1" x14ac:dyDescent="0.25">
      <c r="A28" s="5" t="s">
        <v>0</v>
      </c>
      <c r="B28" s="5" t="s">
        <v>2</v>
      </c>
      <c r="C28" s="20">
        <v>21967</v>
      </c>
      <c r="D28" s="20">
        <v>22674</v>
      </c>
      <c r="E28" s="18">
        <f t="shared" si="2"/>
        <v>3.2184640597259527E-2</v>
      </c>
      <c r="F28" s="18">
        <f>SUM(F26,F24,F22,F20)</f>
        <v>1</v>
      </c>
    </row>
    <row r="29" spans="1:6" ht="18" customHeight="1" x14ac:dyDescent="0.25">
      <c r="A29" s="15"/>
      <c r="B29" s="15" t="s">
        <v>3</v>
      </c>
      <c r="C29" s="20">
        <v>1393819377.7800002</v>
      </c>
      <c r="D29" s="20">
        <v>1575215469.0799999</v>
      </c>
      <c r="E29" s="18">
        <f t="shared" si="2"/>
        <v>0.13014318368059824</v>
      </c>
      <c r="F29" s="18">
        <f>SUM(F21,F23,F25,F27)</f>
        <v>1</v>
      </c>
    </row>
    <row r="30" spans="1:6" s="21" customFormat="1" ht="18.95" customHeight="1" x14ac:dyDescent="0.25">
      <c r="A30" s="30" t="s">
        <v>15</v>
      </c>
      <c r="B30" s="30"/>
      <c r="C30" s="30"/>
      <c r="D30" s="30"/>
      <c r="E30" s="30"/>
      <c r="F30" s="30"/>
    </row>
    <row r="31" spans="1:6" ht="18.95" customHeight="1" x14ac:dyDescent="0.25">
      <c r="A31" s="31" t="s">
        <v>1</v>
      </c>
      <c r="B31" s="32"/>
      <c r="C31" s="32"/>
      <c r="D31" s="32"/>
      <c r="E31" s="32"/>
      <c r="F31" s="32"/>
    </row>
  </sheetData>
  <mergeCells count="4">
    <mergeCell ref="C6:F6"/>
    <mergeCell ref="A30:F30"/>
    <mergeCell ref="A31:F31"/>
    <mergeCell ref="A4:F4"/>
  </mergeCells>
  <pageMargins left="0.70866141732283472" right="0.45" top="0.74803149606299213" bottom="0.74803149606299213" header="0.35" footer="0.31496062992125984"/>
  <pageSetup paperSize="9" scale="97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Iberaval 1.9.2-6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2023-02-15T09:45:42Z</cp:lastPrinted>
  <dcterms:created xsi:type="dcterms:W3CDTF">2022-01-19T12:56:38Z</dcterms:created>
  <dcterms:modified xsi:type="dcterms:W3CDTF">2024-06-03T08:27:44Z</dcterms:modified>
</cp:coreProperties>
</file>