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D61EED78-9AAE-4F9A-91F4-D06D0FBE23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" sheetId="19" r:id="rId1"/>
    <sheet name="Operaciones" sheetId="20" r:id="rId2"/>
  </sheets>
  <externalReferences>
    <externalReference r:id="rId3"/>
  </externalReferences>
  <definedNames>
    <definedName name="_xlnm.Print_Area" localSheetId="0">'1.3.1-2'!$A$1:$H$17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20" l="1"/>
  <c r="G67" i="20"/>
  <c r="H67" i="20"/>
  <c r="I67" i="20"/>
  <c r="F68" i="20"/>
  <c r="G68" i="20"/>
  <c r="H68" i="20"/>
  <c r="I68" i="20"/>
  <c r="F69" i="20"/>
  <c r="G69" i="20"/>
  <c r="H69" i="20"/>
  <c r="I69" i="20"/>
  <c r="F70" i="20"/>
  <c r="G70" i="20"/>
  <c r="H70" i="20"/>
  <c r="I70" i="20"/>
  <c r="F71" i="20"/>
  <c r="G71" i="20"/>
  <c r="H71" i="20"/>
  <c r="I71" i="20"/>
  <c r="F72" i="20"/>
  <c r="G72" i="20"/>
  <c r="H72" i="20"/>
  <c r="I72" i="20"/>
  <c r="F73" i="20"/>
  <c r="G73" i="20"/>
  <c r="H73" i="20"/>
  <c r="I73" i="20"/>
  <c r="F74" i="20"/>
  <c r="G74" i="20"/>
  <c r="H74" i="20"/>
  <c r="I74" i="20"/>
  <c r="F75" i="20"/>
  <c r="G75" i="20"/>
  <c r="H75" i="20"/>
  <c r="I75" i="20"/>
  <c r="F76" i="20"/>
  <c r="G76" i="20"/>
  <c r="H76" i="20"/>
  <c r="I76" i="20"/>
  <c r="E68" i="20"/>
  <c r="E69" i="20"/>
  <c r="E70" i="20"/>
  <c r="E71" i="20"/>
  <c r="E72" i="20"/>
  <c r="E73" i="20"/>
  <c r="E74" i="20"/>
  <c r="E75" i="20"/>
  <c r="E76" i="20"/>
  <c r="E67" i="20"/>
  <c r="K47" i="20"/>
  <c r="J38" i="20" a="1"/>
  <c r="J38" i="20" s="1"/>
  <c r="J47" i="20" s="1"/>
  <c r="I38" i="20" a="1"/>
  <c r="I38" i="20" s="1"/>
  <c r="I47" i="20" s="1"/>
  <c r="H38" i="20" a="1"/>
  <c r="H38" i="20" s="1"/>
  <c r="H47" i="20" s="1"/>
  <c r="G38" i="20" a="1"/>
  <c r="F38" i="20" a="1"/>
  <c r="L45" i="20" l="1"/>
  <c r="L43" i="20"/>
  <c r="L42" i="20"/>
  <c r="L46" i="20"/>
  <c r="G38" i="20"/>
  <c r="G47" i="20" s="1"/>
  <c r="L39" i="20"/>
  <c r="L40" i="20"/>
  <c r="L44" i="20"/>
  <c r="F38" i="20"/>
  <c r="L41" i="20"/>
  <c r="F47" i="20" l="1"/>
  <c r="L38" i="20"/>
  <c r="L47" i="20" s="1"/>
  <c r="N7" i="20" l="1"/>
  <c r="O7" i="20"/>
  <c r="P7" i="20"/>
  <c r="Q7" i="20"/>
  <c r="R7" i="20"/>
  <c r="N8" i="20"/>
  <c r="O8" i="20"/>
  <c r="P8" i="20"/>
  <c r="Q8" i="20"/>
  <c r="R8" i="20"/>
  <c r="N9" i="20"/>
  <c r="O9" i="20"/>
  <c r="P9" i="20"/>
  <c r="Q9" i="20"/>
  <c r="R9" i="20"/>
  <c r="N10" i="20"/>
  <c r="O10" i="20"/>
  <c r="P10" i="20"/>
  <c r="Q10" i="20"/>
  <c r="R10" i="20"/>
  <c r="N11" i="20"/>
  <c r="O11" i="20"/>
  <c r="P11" i="20"/>
  <c r="Q11" i="20"/>
  <c r="R11" i="20"/>
  <c r="N12" i="20"/>
  <c r="O12" i="20"/>
  <c r="P12" i="20"/>
  <c r="Q12" i="20"/>
  <c r="R12" i="20"/>
  <c r="N13" i="20"/>
  <c r="O13" i="20"/>
  <c r="P13" i="20"/>
  <c r="Q13" i="20"/>
  <c r="R13" i="20"/>
  <c r="N14" i="20"/>
  <c r="O14" i="20"/>
  <c r="P14" i="20"/>
  <c r="Q14" i="20"/>
  <c r="R14" i="20"/>
  <c r="N15" i="20"/>
  <c r="O15" i="20"/>
  <c r="P15" i="20"/>
  <c r="Q15" i="20"/>
  <c r="R15" i="20"/>
  <c r="M8" i="20"/>
  <c r="M9" i="20"/>
  <c r="M10" i="20"/>
  <c r="M11" i="20"/>
  <c r="M12" i="20"/>
  <c r="M13" i="20"/>
  <c r="M14" i="20"/>
  <c r="M15" i="20"/>
  <c r="M16" i="20"/>
  <c r="M7" i="20"/>
  <c r="I31" i="20"/>
  <c r="H31" i="20"/>
  <c r="Q16" i="20" s="1"/>
  <c r="G31" i="20"/>
  <c r="P16" i="20" s="1"/>
  <c r="F31" i="20"/>
  <c r="E31" i="20"/>
  <c r="D31" i="20"/>
  <c r="J30" i="20"/>
  <c r="S15" i="20" s="1"/>
  <c r="J29" i="20"/>
  <c r="J28" i="20"/>
  <c r="J27" i="20"/>
  <c r="S12" i="20" s="1"/>
  <c r="J26" i="20"/>
  <c r="S11" i="20" s="1"/>
  <c r="J25" i="20"/>
  <c r="J24" i="20"/>
  <c r="J23" i="20"/>
  <c r="S8" i="20" s="1"/>
  <c r="J22" i="20"/>
  <c r="S7" i="20" s="1"/>
  <c r="I16" i="20"/>
  <c r="H16" i="20"/>
  <c r="G16" i="20"/>
  <c r="F16" i="20"/>
  <c r="E16" i="20"/>
  <c r="D16" i="20"/>
  <c r="J15" i="20"/>
  <c r="J14" i="20"/>
  <c r="J13" i="20"/>
  <c r="J12" i="20"/>
  <c r="J11" i="20"/>
  <c r="J10" i="20"/>
  <c r="J9" i="20"/>
  <c r="J8" i="20"/>
  <c r="J7" i="20"/>
  <c r="S10" i="20" l="1"/>
  <c r="S14" i="20"/>
  <c r="O16" i="20"/>
  <c r="S9" i="20"/>
  <c r="S13" i="20"/>
  <c r="N16" i="20"/>
  <c r="R16" i="20"/>
  <c r="J31" i="20"/>
  <c r="J16" i="20"/>
  <c r="S16" i="2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<sst xmlns="http://schemas.openxmlformats.org/spreadsheetml/2006/main" count="151" uniqueCount="38">
  <si>
    <t>Trigo</t>
  </si>
  <si>
    <t>Cebada</t>
  </si>
  <si>
    <t>Avena</t>
  </si>
  <si>
    <t>Centeno</t>
  </si>
  <si>
    <t>Cuadro 1.3.1-2</t>
  </si>
  <si>
    <t>Maíz</t>
  </si>
  <si>
    <t xml:space="preserve">Otros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</si>
  <si>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</si>
  <si>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</si>
  <si>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</si>
  <si>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</si>
  <si>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</si>
  <si>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</si>
  <si>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</si>
  <si>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</si>
  <si>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</si>
  <si>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</si>
  <si>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Total Cereal</t>
  </si>
  <si>
    <t>% var. Campaña Campaña Campaña 2020-2021/2021-2022</t>
  </si>
  <si>
    <r>
      <t>Total Cereal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</si>
  <si>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>Otros</t>
    </r>
    <r>
      <rPr>
        <b/>
        <vertAlign val="superscript"/>
        <sz val="11"/>
        <color theme="1"/>
        <rFont val="Calibri"/>
        <family val="2"/>
        <scheme val="minor"/>
      </rPr>
      <t xml:space="preserve"> (2)</t>
    </r>
  </si>
  <si>
    <t>Producción campaña 2020-2021</t>
  </si>
  <si>
    <t>Producción campaña 2021-2022</t>
  </si>
  <si>
    <r>
      <t xml:space="preserve">                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Se incluye sorgo y triticale.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Suma de los productos indicados en la tabla.</t>
    </r>
  </si>
  <si>
    <r>
      <t xml:space="preserve">Notas:      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Avances superficies y producciones.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Datos consolidados.</t>
    </r>
  </si>
  <si>
    <t>Fuente:   Consejería de Agricultura, Ganadería y Desarrollo Rural de la Junta de Castilla y León.</t>
  </si>
  <si>
    <t>Distribución provincial de la producción de cereales. Campaña 2023-2024 (t)</t>
  </si>
  <si>
    <t>% var. Campaña Campaña Campaña 2022-2023/2023-2024</t>
  </si>
  <si>
    <t>CES. Informe de Situación Económica y Social de Castilla y León en 2024</t>
  </si>
  <si>
    <r>
      <t xml:space="preserve">Producción campaña 2022-2023 </t>
    </r>
    <r>
      <rPr>
        <b/>
        <vertAlign val="superscript"/>
        <sz val="11"/>
        <color rgb="FFFF0000"/>
        <rFont val="Calibri"/>
        <family val="2"/>
        <scheme val="minor"/>
      </rPr>
      <t>(1)</t>
    </r>
  </si>
  <si>
    <r>
      <t>Otros</t>
    </r>
    <r>
      <rPr>
        <b/>
        <vertAlign val="superscript"/>
        <sz val="11"/>
        <color rgb="FFFF0000"/>
        <rFont val="Calibri"/>
        <family val="2"/>
        <scheme val="minor"/>
      </rPr>
      <t xml:space="preserve"> (2)</t>
    </r>
  </si>
  <si>
    <r>
      <t>Total Cereal</t>
    </r>
    <r>
      <rPr>
        <b/>
        <vertAlign val="superscript"/>
        <sz val="11"/>
        <color rgb="FFFF0000"/>
        <rFont val="Calibri"/>
        <family val="2"/>
        <scheme val="minor"/>
      </rPr>
      <t>(3)</t>
    </r>
  </si>
  <si>
    <t>Producción  actualizada campaña 2022-2023 (1)</t>
  </si>
  <si>
    <t>Otros (2)</t>
  </si>
  <si>
    <t>Total Cereal(3)</t>
  </si>
  <si>
    <t>ERROR, ES LA PRODUCCION DE LA CAMPAÑA 2021-2022</t>
  </si>
  <si>
    <r>
      <t xml:space="preserve">Producción campaña 2023-2024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</si>
  <si>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Distribución provincial de la producción de cereales. Campaña 2023-2024 (™)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</si>
</sst>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5" fillId="2" borderId="0" xfId="1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5" fillId="4" borderId="0" xfId="3" applyFont="1" applyAlignment="1">
      <alignment horizontal="center" vertical="center"/>
    </xf>
    <xf numFmtId="0" fontId="8" fillId="4" borderId="0" xfId="3" applyFont="1" applyAlignment="1">
      <alignment horizontal="center" vertical="center"/>
    </xf>
    <xf numFmtId="0" fontId="8" fillId="7" borderId="1" xfId="3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left" vertical="center"/>
    </xf>
    <xf numFmtId="3" fontId="5" fillId="7" borderId="0" xfId="4" applyNumberFormat="1" applyFont="1" applyFill="1" applyAlignment="1">
      <alignment horizontal="right" vertical="center" wrapText="1"/>
    </xf>
    <xf numFmtId="164" fontId="0" fillId="0" borderId="0" xfId="0" applyNumberFormat="1"/>
    <xf numFmtId="164" fontId="3" fillId="0" borderId="0" xfId="0" applyNumberFormat="1" applyFont="1" applyAlignment="1">
      <alignment horizontal="right" vertical="center" wrapText="1" indent="2"/>
    </xf>
    <xf numFmtId="164" fontId="3" fillId="5" borderId="0" xfId="0" applyNumberFormat="1" applyFont="1" applyFill="1" applyAlignment="1">
      <alignment horizontal="right" vertical="center" wrapText="1" indent="2"/>
    </xf>
    <xf numFmtId="164" fontId="8" fillId="7" borderId="1" xfId="3" applyNumberFormat="1" applyFont="1" applyFill="1" applyBorder="1" applyAlignment="1">
      <alignment horizontal="right" vertical="center" wrapText="1" indent="2"/>
    </xf>
    <xf numFmtId="164" fontId="3" fillId="0" borderId="0" xfId="0" applyNumberFormat="1" applyFont="1" applyAlignment="1">
      <alignment horizontal="right" vertical="center" wrapText="1" indent="3"/>
    </xf>
    <xf numFmtId="164" fontId="3" fillId="5" borderId="0" xfId="0" applyNumberFormat="1" applyFont="1" applyFill="1" applyAlignment="1">
      <alignment horizontal="right" vertical="center" wrapText="1" indent="3"/>
    </xf>
    <xf numFmtId="164" fontId="8" fillId="7" borderId="1" xfId="3" applyNumberFormat="1" applyFont="1" applyFill="1" applyBorder="1" applyAlignment="1">
      <alignment horizontal="right" vertical="center" wrapText="1" indent="3"/>
    </xf>
    <xf numFmtId="0" fontId="4" fillId="3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8" borderId="0" xfId="0" applyNumberFormat="1" applyFont="1" applyFill="1" applyAlignment="1">
      <alignment horizontal="right" vertical="center" wrapText="1"/>
    </xf>
    <xf numFmtId="3" fontId="5" fillId="7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 indent="2"/>
    </xf>
    <xf numFmtId="165" fontId="3" fillId="5" borderId="0" xfId="0" applyNumberFormat="1" applyFont="1" applyFill="1" applyAlignment="1">
      <alignment horizontal="right" vertical="center" wrapText="1" indent="2"/>
    </xf>
    <xf numFmtId="165" fontId="8" fillId="7" borderId="1" xfId="3" applyNumberFormat="1" applyFont="1" applyFill="1" applyBorder="1" applyAlignment="1">
      <alignment horizontal="right" vertical="center" wrapText="1" indent="2"/>
    </xf>
    <xf numFmtId="0" fontId="4" fillId="3" borderId="0" xfId="2" applyFont="1" applyAlignment="1">
      <alignment horizontal="center" vertical="center"/>
    </xf>
    <xf numFmtId="0" fontId="12" fillId="0" borderId="0" xfId="0" applyFont="1"/>
    <xf numFmtId="0" fontId="13" fillId="4" borderId="0" xfId="3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5" borderId="0" xfId="0" applyNumberFormat="1" applyFont="1" applyFill="1" applyAlignment="1">
      <alignment horizontal="right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justify" vertical="center" wrapText="1"/>
    </xf>
    <xf numFmtId="0" fontId="13" fillId="7" borderId="1" xfId="4" applyFont="1" applyFill="1" applyBorder="1" applyAlignment="1">
      <alignment horizontal="left" vertical="center"/>
    </xf>
    <xf numFmtId="3" fontId="13" fillId="7" borderId="0" xfId="4" applyNumberFormat="1" applyFont="1" applyFill="1" applyAlignment="1">
      <alignment horizontal="right" vertical="center" wrapText="1"/>
    </xf>
    <xf numFmtId="0" fontId="5" fillId="9" borderId="0" xfId="1" applyFont="1" applyFill="1" applyAlignment="1">
      <alignment vertical="center"/>
    </xf>
    <xf numFmtId="2" fontId="6" fillId="0" borderId="0" xfId="0" applyNumberFormat="1" applyFont="1" applyAlignment="1">
      <alignment horizontal="justify" vertical="center" wrapText="1"/>
    </xf>
    <xf numFmtId="0" fontId="4" fillId="3" borderId="0" xfId="2" applyFont="1" applyAlignment="1">
      <alignment horizontal="center" vertical="center"/>
    </xf>
    <xf numFmtId="0" fontId="13" fillId="3" borderId="0" xfId="2" applyFont="1" applyAlignment="1">
      <alignment horizontal="center" vertical="center"/>
    </xf>
  </cellXfs>
  <cellStyles count="5">
    <cellStyle name="20% - Énfasis1" xfId="4" builtinId="30"/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D0FCBF-9305-41A7-93CC-0D757282BE0C}"/>
  </tableStyles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.%20SECCI&#211;N%20ESTAD&#205;STICA\8.%20ANUARIOS%20CyL\ANUARIO%202022\2.Estad&#237;sticas%20Agricolas\2.1.%20Cereales\2.1.1%20Cereales%20grano.xls" TargetMode="External"/><Relationship Id="rId1" Type="http://schemas.openxmlformats.org/officeDocument/2006/relationships/externalLinkPath" Target="file:///C:\1.%20SECCI&#211;N%20ESTAD&#205;STICA\8.%20ANUARIOS%20CyL\ANUARIO%202022\2.Estad&#237;sticas%20Agricolas\2.1.%20Cereales\2.1.1%20Cereales%20gr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.1.1"/>
      <sheetName val="2.1.1.2"/>
      <sheetName val="2.1.1.3"/>
      <sheetName val="2.1.1.4"/>
      <sheetName val="2.1.1.5"/>
      <sheetName val="2.1.1.6"/>
    </sheetNames>
    <sheetDataSet>
      <sheetData sheetId="0" refreshError="1"/>
      <sheetData sheetId="1" refreshError="1"/>
      <sheetData sheetId="2" refreshError="1"/>
      <sheetData sheetId="3" refreshError="1">
        <row r="11">
          <cell r="B11">
            <v>75418.952999999994</v>
          </cell>
          <cell r="C11">
            <v>713607.04300000006</v>
          </cell>
          <cell r="D11">
            <v>199461.81</v>
          </cell>
          <cell r="E11">
            <v>503486.89</v>
          </cell>
          <cell r="F11">
            <v>207313.57</v>
          </cell>
          <cell r="G11">
            <v>166734.5</v>
          </cell>
          <cell r="H11">
            <v>256330.774</v>
          </cell>
          <cell r="I11">
            <v>360023.83900000004</v>
          </cell>
          <cell r="J11">
            <v>147179.378</v>
          </cell>
        </row>
        <row r="15">
          <cell r="B15">
            <v>113852.677</v>
          </cell>
          <cell r="C15">
            <v>510827.25199999998</v>
          </cell>
          <cell r="D15">
            <v>52982.13</v>
          </cell>
          <cell r="E15">
            <v>402088.185</v>
          </cell>
          <cell r="F15">
            <v>104375.808</v>
          </cell>
          <cell r="G15">
            <v>173661.9</v>
          </cell>
          <cell r="H15">
            <v>179699.29399999999</v>
          </cell>
          <cell r="I15">
            <v>505932.092</v>
          </cell>
          <cell r="J15">
            <v>126428.96799999999</v>
          </cell>
        </row>
        <row r="17">
          <cell r="B17">
            <v>4937.0230000000001</v>
          </cell>
          <cell r="C17">
            <v>25239.27</v>
          </cell>
          <cell r="D17">
            <v>23081.31</v>
          </cell>
          <cell r="E17">
            <v>39897.411</v>
          </cell>
          <cell r="F17">
            <v>22145.931</v>
          </cell>
          <cell r="G17">
            <v>2557.4670000000001</v>
          </cell>
          <cell r="H17">
            <v>1494.7850000000001</v>
          </cell>
          <cell r="I17">
            <v>6022.5510000000004</v>
          </cell>
          <cell r="J17">
            <v>14726.168</v>
          </cell>
        </row>
        <row r="18">
          <cell r="B18">
            <v>9975.1869999999999</v>
          </cell>
          <cell r="C18">
            <v>8141.3959999999997</v>
          </cell>
          <cell r="D18">
            <v>15077.8</v>
          </cell>
          <cell r="E18">
            <v>39473.370999999999</v>
          </cell>
          <cell r="F18">
            <v>8808.6849999999995</v>
          </cell>
          <cell r="G18">
            <v>11819.616</v>
          </cell>
          <cell r="H18">
            <v>15123.402</v>
          </cell>
          <cell r="I18">
            <v>12931.146000000001</v>
          </cell>
          <cell r="J18">
            <v>5101.4430000000002</v>
          </cell>
        </row>
        <row r="20">
          <cell r="B20">
            <v>14152.87</v>
          </cell>
          <cell r="C20">
            <v>10116</v>
          </cell>
          <cell r="D20">
            <v>928809</v>
          </cell>
          <cell r="E20">
            <v>7675.2</v>
          </cell>
          <cell r="F20">
            <v>222960.66099999999</v>
          </cell>
          <cell r="G20">
            <v>252</v>
          </cell>
          <cell r="H20">
            <v>462</v>
          </cell>
          <cell r="I20">
            <v>47328</v>
          </cell>
          <cell r="J20">
            <v>151665.03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3" zoomScale="110" zoomScaleNormal="110" workbookViewId="0">
      <selection activeCell="O15" sqref="O14:O15"/>
    </sheetView>
  </sheetViews>
  <sheetFormatPr baseColWidth="10" defaultRowHeight="15" x14ac:dyDescent="0.25"/>
  <cols>
    <col min="1" max="1" width="16.28515625" customWidth="1"/>
    <col min="8" max="8" width="13.5703125" customWidth="1"/>
  </cols>
  <sheetData>
    <row r="1" spans="1:8" ht="18" customHeight="1" x14ac:dyDescent="0.25">
      <c r="A1" s="25" t="s">
        <v>28</v>
      </c>
      <c r="B1" s="25"/>
      <c r="C1" s="25"/>
      <c r="D1" s="25"/>
      <c r="E1" s="25"/>
      <c r="F1" s="25"/>
      <c r="G1" s="25"/>
      <c r="H1" s="25"/>
    </row>
    <row r="2" spans="1:8" x14ac:dyDescent="0.25">
      <c r="A2" s="26"/>
      <c r="B2" s="26"/>
      <c r="C2" s="26"/>
      <c r="D2" s="26"/>
      <c r="E2" s="26"/>
      <c r="F2" s="26"/>
      <c r="G2" s="26"/>
      <c r="H2" s="26"/>
    </row>
    <row r="3" spans="1:8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</row>
    <row r="4" spans="1:8" ht="15" customHeight="1" x14ac:dyDescent="0.25">
      <c r="A4" s="4" t="s">
        <v>37</v>
      </c>
      <c r="B4" s="4"/>
      <c r="C4" s="4"/>
      <c r="D4" s="4"/>
      <c r="E4" s="4"/>
      <c r="F4" s="4"/>
      <c r="G4" s="4"/>
      <c r="H4" s="4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ht="20.25" customHeight="1" x14ac:dyDescent="0.25">
      <c r="A6" s="3"/>
      <c r="B6" s="45" t="s">
        <v>36</v>
      </c>
      <c r="C6" s="45"/>
      <c r="D6" s="45"/>
      <c r="E6" s="45"/>
      <c r="F6" s="45"/>
      <c r="G6" s="45"/>
      <c r="H6" s="45"/>
    </row>
    <row r="7" spans="1:8" ht="24" customHeight="1" x14ac:dyDescent="0.25">
      <c r="A7" s="3"/>
      <c r="B7" s="13" t="s">
        <v>0</v>
      </c>
      <c r="C7" s="13" t="s">
        <v>1</v>
      </c>
      <c r="D7" s="13" t="s">
        <v>2</v>
      </c>
      <c r="E7" s="13" t="s">
        <v>3</v>
      </c>
      <c r="F7" s="13" t="s">
        <v>5</v>
      </c>
      <c r="G7" s="13" t="s">
        <v>20</v>
      </c>
      <c r="H7" s="13" t="s">
        <v>19</v>
      </c>
    </row>
    <row r="8" spans="1:8" x14ac:dyDescent="0.25">
      <c r="A8" s="5" t="s">
        <v>7</v>
      </c>
      <c r="B8" s="6">
        <v>63027</v>
      </c>
      <c r="C8" s="6">
        <v>68960</v>
      </c>
      <c r="D8" s="7">
        <v>8008</v>
      </c>
      <c r="E8" s="6">
        <v>10326</v>
      </c>
      <c r="F8" s="6">
        <v>15369</v>
      </c>
      <c r="G8" s="6">
        <v>1937</v>
      </c>
      <c r="H8" s="6">
        <v>167627</v>
      </c>
    </row>
    <row r="9" spans="1:8" x14ac:dyDescent="0.25">
      <c r="A9" s="8" t="s">
        <v>8</v>
      </c>
      <c r="B9" s="9">
        <v>1006313</v>
      </c>
      <c r="C9" s="9">
        <v>692155</v>
      </c>
      <c r="D9" s="9">
        <v>74214</v>
      </c>
      <c r="E9" s="9">
        <v>13011</v>
      </c>
      <c r="F9" s="9">
        <v>7258</v>
      </c>
      <c r="G9" s="9">
        <v>12300</v>
      </c>
      <c r="H9" s="28">
        <v>1805251</v>
      </c>
    </row>
    <row r="10" spans="1:8" x14ac:dyDescent="0.25">
      <c r="A10" s="5" t="s">
        <v>9</v>
      </c>
      <c r="B10" s="6">
        <v>163400</v>
      </c>
      <c r="C10" s="6">
        <v>72920</v>
      </c>
      <c r="D10" s="6">
        <v>33841</v>
      </c>
      <c r="E10" s="6">
        <v>27613</v>
      </c>
      <c r="F10" s="6">
        <v>863003</v>
      </c>
      <c r="G10" s="6">
        <v>12411</v>
      </c>
      <c r="H10" s="6">
        <v>1173188</v>
      </c>
    </row>
    <row r="11" spans="1:8" x14ac:dyDescent="0.25">
      <c r="A11" s="8" t="s">
        <v>10</v>
      </c>
      <c r="B11" s="9">
        <v>576387</v>
      </c>
      <c r="C11" s="9">
        <v>454763</v>
      </c>
      <c r="D11" s="9">
        <v>90391</v>
      </c>
      <c r="E11" s="9">
        <v>44962</v>
      </c>
      <c r="F11" s="9">
        <v>30195</v>
      </c>
      <c r="G11" s="9">
        <v>16152</v>
      </c>
      <c r="H11" s="28">
        <v>1212850</v>
      </c>
    </row>
    <row r="12" spans="1:8" x14ac:dyDescent="0.25">
      <c r="A12" s="5" t="s">
        <v>11</v>
      </c>
      <c r="B12" s="6">
        <v>253057</v>
      </c>
      <c r="C12" s="6">
        <v>95088</v>
      </c>
      <c r="D12" s="6">
        <v>34439</v>
      </c>
      <c r="E12" s="6">
        <v>12607</v>
      </c>
      <c r="F12" s="6">
        <v>199702</v>
      </c>
      <c r="G12" s="6">
        <v>11211</v>
      </c>
      <c r="H12" s="6">
        <v>606104</v>
      </c>
    </row>
    <row r="13" spans="1:8" x14ac:dyDescent="0.25">
      <c r="A13" s="8" t="s">
        <v>12</v>
      </c>
      <c r="B13" s="9">
        <v>183657</v>
      </c>
      <c r="C13" s="9">
        <v>137262</v>
      </c>
      <c r="D13" s="9">
        <v>9009</v>
      </c>
      <c r="E13" s="9">
        <v>10009</v>
      </c>
      <c r="F13" s="10">
        <v>115</v>
      </c>
      <c r="G13" s="9">
        <v>14322</v>
      </c>
      <c r="H13" s="28">
        <v>354374</v>
      </c>
    </row>
    <row r="14" spans="1:8" x14ac:dyDescent="0.25">
      <c r="A14" s="5" t="s">
        <v>13</v>
      </c>
      <c r="B14" s="6">
        <v>339670</v>
      </c>
      <c r="C14" s="6">
        <v>254029</v>
      </c>
      <c r="D14" s="6">
        <v>8108</v>
      </c>
      <c r="E14" s="6">
        <v>23756</v>
      </c>
      <c r="F14" s="6">
        <v>196</v>
      </c>
      <c r="G14" s="6">
        <v>31539</v>
      </c>
      <c r="H14" s="6">
        <v>657298</v>
      </c>
    </row>
    <row r="15" spans="1:8" x14ac:dyDescent="0.25">
      <c r="A15" s="8" t="s">
        <v>14</v>
      </c>
      <c r="B15" s="9">
        <v>550811</v>
      </c>
      <c r="C15" s="9">
        <v>646217</v>
      </c>
      <c r="D15" s="9">
        <v>38292</v>
      </c>
      <c r="E15" s="9">
        <v>21529</v>
      </c>
      <c r="F15" s="9">
        <v>53915</v>
      </c>
      <c r="G15" s="9">
        <v>6668</v>
      </c>
      <c r="H15" s="28">
        <v>1317432</v>
      </c>
    </row>
    <row r="16" spans="1:8" x14ac:dyDescent="0.25">
      <c r="A16" s="5" t="s">
        <v>15</v>
      </c>
      <c r="B16" s="6">
        <v>235882</v>
      </c>
      <c r="C16" s="6">
        <v>231346</v>
      </c>
      <c r="D16" s="6">
        <v>36946</v>
      </c>
      <c r="E16" s="6">
        <v>8929</v>
      </c>
      <c r="F16" s="6">
        <v>160761</v>
      </c>
      <c r="G16" s="6">
        <v>11957</v>
      </c>
      <c r="H16" s="6">
        <v>685821</v>
      </c>
    </row>
    <row r="17" spans="1:8" x14ac:dyDescent="0.25">
      <c r="A17" s="16" t="s">
        <v>16</v>
      </c>
      <c r="B17" s="17">
        <v>3372204</v>
      </c>
      <c r="C17" s="17">
        <v>2652740</v>
      </c>
      <c r="D17" s="17">
        <v>333248</v>
      </c>
      <c r="E17" s="17">
        <v>172742</v>
      </c>
      <c r="F17" s="17">
        <v>1330514</v>
      </c>
      <c r="G17" s="17">
        <v>118497</v>
      </c>
      <c r="H17" s="29">
        <v>7979945</v>
      </c>
    </row>
    <row r="18" spans="1:8" ht="25.5" customHeight="1" x14ac:dyDescent="0.25">
      <c r="A18" s="1"/>
      <c r="B18" s="45" t="s">
        <v>27</v>
      </c>
      <c r="C18" s="45"/>
      <c r="D18" s="45"/>
      <c r="E18" s="45"/>
      <c r="F18" s="45"/>
      <c r="G18" s="45"/>
      <c r="H18" s="45"/>
    </row>
    <row r="19" spans="1:8" ht="21.75" customHeight="1" x14ac:dyDescent="0.25">
      <c r="A19" s="1"/>
      <c r="B19" s="14" t="s">
        <v>0</v>
      </c>
      <c r="C19" s="14" t="s">
        <v>1</v>
      </c>
      <c r="D19" s="14" t="s">
        <v>2</v>
      </c>
      <c r="E19" s="14" t="s">
        <v>3</v>
      </c>
      <c r="F19" s="14" t="s">
        <v>5</v>
      </c>
      <c r="G19" s="14" t="s">
        <v>6</v>
      </c>
      <c r="H19" s="14" t="s">
        <v>17</v>
      </c>
    </row>
    <row r="20" spans="1:8" x14ac:dyDescent="0.25">
      <c r="A20" s="11" t="s">
        <v>7</v>
      </c>
      <c r="B20" s="19">
        <v>63.159802221129212</v>
      </c>
      <c r="C20" s="19">
        <v>35.42014413919054</v>
      </c>
      <c r="D20" s="19">
        <v>113.77469300587293</v>
      </c>
      <c r="E20" s="19">
        <v>100.15506881178524</v>
      </c>
      <c r="F20" s="19">
        <v>18.032409185162436</v>
      </c>
      <c r="G20" s="30">
        <v>75.900000000000006</v>
      </c>
      <c r="H20" s="22">
        <v>48.9</v>
      </c>
    </row>
    <row r="21" spans="1:8" x14ac:dyDescent="0.25">
      <c r="A21" s="12" t="s">
        <v>8</v>
      </c>
      <c r="B21" s="20">
        <v>99.320816604637628</v>
      </c>
      <c r="C21" s="20">
        <v>103.00539075652435</v>
      </c>
      <c r="D21" s="20">
        <v>166.64989939637826</v>
      </c>
      <c r="E21" s="20">
        <v>134.43243243243242</v>
      </c>
      <c r="F21" s="20">
        <v>-12.900516020640822</v>
      </c>
      <c r="G21" s="31">
        <v>94.4</v>
      </c>
      <c r="H21" s="23">
        <v>102</v>
      </c>
    </row>
    <row r="22" spans="1:8" x14ac:dyDescent="0.25">
      <c r="A22" s="11" t="s">
        <v>9</v>
      </c>
      <c r="B22" s="19">
        <v>17.407830541843609</v>
      </c>
      <c r="C22" s="19">
        <v>51.223558689340535</v>
      </c>
      <c r="D22" s="19">
        <v>166.31777760289606</v>
      </c>
      <c r="E22" s="19">
        <v>77.10858828811493</v>
      </c>
      <c r="F22" s="19">
        <v>-1.229872652214766</v>
      </c>
      <c r="G22" s="30">
        <v>109.2</v>
      </c>
      <c r="H22" s="22">
        <v>7.1</v>
      </c>
    </row>
    <row r="23" spans="1:8" x14ac:dyDescent="0.25">
      <c r="A23" s="12" t="s">
        <v>10</v>
      </c>
      <c r="B23" s="20">
        <v>64.21749907404768</v>
      </c>
      <c r="C23" s="20">
        <v>82.701045755310133</v>
      </c>
      <c r="D23" s="20">
        <v>172.91144591044957</v>
      </c>
      <c r="E23" s="20">
        <v>47.867267405531635</v>
      </c>
      <c r="F23" s="20">
        <v>77.575864502470012</v>
      </c>
      <c r="G23" s="31">
        <v>60.6</v>
      </c>
      <c r="H23" s="23">
        <v>75.7</v>
      </c>
    </row>
    <row r="24" spans="1:8" x14ac:dyDescent="0.25">
      <c r="A24" s="11" t="s">
        <v>11</v>
      </c>
      <c r="B24" s="19">
        <v>63.949051188524862</v>
      </c>
      <c r="C24" s="19">
        <v>29.965556831228469</v>
      </c>
      <c r="D24" s="19">
        <v>96.066040421292342</v>
      </c>
      <c r="E24" s="19">
        <v>128.55329949238578</v>
      </c>
      <c r="F24" s="19">
        <v>-7.6671983725177455</v>
      </c>
      <c r="G24" s="30">
        <v>132.69999999999999</v>
      </c>
      <c r="H24" s="22">
        <v>28.5</v>
      </c>
    </row>
    <row r="25" spans="1:8" x14ac:dyDescent="0.25">
      <c r="A25" s="12" t="s">
        <v>12</v>
      </c>
      <c r="B25" s="20">
        <v>76.605156116277044</v>
      </c>
      <c r="C25" s="20">
        <v>21.37734664461874</v>
      </c>
      <c r="D25" s="20">
        <v>498.207171314741</v>
      </c>
      <c r="E25" s="20">
        <v>51.973883996355909</v>
      </c>
      <c r="F25" s="20">
        <v>-12.878787878787875</v>
      </c>
      <c r="G25" s="31">
        <v>69.7</v>
      </c>
      <c r="H25" s="23">
        <v>51.6</v>
      </c>
    </row>
    <row r="26" spans="1:8" x14ac:dyDescent="0.25">
      <c r="A26" s="11" t="s">
        <v>13</v>
      </c>
      <c r="B26" s="19">
        <v>247.46716314088138</v>
      </c>
      <c r="C26" s="19">
        <v>235.34738815329172</v>
      </c>
      <c r="D26" s="19">
        <v>332.65741728922092</v>
      </c>
      <c r="E26" s="19">
        <v>287.03160638644511</v>
      </c>
      <c r="F26" s="19">
        <v>-72.549019607843135</v>
      </c>
      <c r="G26" s="30">
        <v>272.3</v>
      </c>
      <c r="H26" s="22">
        <v>244.7</v>
      </c>
    </row>
    <row r="27" spans="1:8" x14ac:dyDescent="0.25">
      <c r="A27" s="12" t="s">
        <v>14</v>
      </c>
      <c r="B27" s="20">
        <v>140.82117155323931</v>
      </c>
      <c r="C27" s="20">
        <v>106.95169012505804</v>
      </c>
      <c r="D27" s="20">
        <v>452.71362586605085</v>
      </c>
      <c r="E27" s="20">
        <v>135.6501751313485</v>
      </c>
      <c r="F27" s="20">
        <v>-9.2431740901592434</v>
      </c>
      <c r="G27" s="31">
        <v>41.8</v>
      </c>
      <c r="H27" s="23">
        <v>112.1</v>
      </c>
    </row>
    <row r="28" spans="1:8" x14ac:dyDescent="0.25">
      <c r="A28" s="11" t="s">
        <v>15</v>
      </c>
      <c r="B28" s="19">
        <v>106.06267089481179</v>
      </c>
      <c r="C28" s="19">
        <v>103.20602909142013</v>
      </c>
      <c r="D28" s="19">
        <v>276.46219686162624</v>
      </c>
      <c r="E28" s="19">
        <v>182.29528928232691</v>
      </c>
      <c r="F28" s="19">
        <v>-0.43909085278998816</v>
      </c>
      <c r="G28" s="30">
        <v>100.7</v>
      </c>
      <c r="H28" s="22">
        <v>67.8</v>
      </c>
    </row>
    <row r="29" spans="1:8" x14ac:dyDescent="0.25">
      <c r="A29" s="15" t="s">
        <v>16</v>
      </c>
      <c r="B29" s="21">
        <v>94.59259207966042</v>
      </c>
      <c r="C29" s="21">
        <v>92.630524873412725</v>
      </c>
      <c r="D29" s="21">
        <v>189.54671439618397</v>
      </c>
      <c r="E29" s="21">
        <v>97.994177383490353</v>
      </c>
      <c r="F29" s="21">
        <v>-1.4517292613808905</v>
      </c>
      <c r="G29" s="32">
        <v>112.3</v>
      </c>
      <c r="H29" s="24">
        <v>69.3</v>
      </c>
    </row>
    <row r="30" spans="1:8" ht="19.5" customHeight="1" x14ac:dyDescent="0.25">
      <c r="A30" s="2" t="s">
        <v>24</v>
      </c>
      <c r="E30" s="2"/>
    </row>
    <row r="31" spans="1:8" ht="20.25" customHeight="1" x14ac:dyDescent="0.25">
      <c r="A31" s="2" t="s">
        <v>23</v>
      </c>
      <c r="E31" s="2"/>
    </row>
    <row r="32" spans="1:8" ht="19.5" customHeight="1" x14ac:dyDescent="0.25">
      <c r="A32" s="27" t="s">
        <v>25</v>
      </c>
      <c r="B32" s="1"/>
      <c r="C32" s="1"/>
      <c r="D32" s="1"/>
      <c r="E32" s="1"/>
      <c r="F32" s="1"/>
      <c r="G32" s="1"/>
      <c r="H32" s="1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2">
    <mergeCell ref="B18:H18"/>
    <mergeCell ref="B6:H6"/>
  </mergeCells>
  <pageMargins left="0.70866141732283472" right="0.31496062992125984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1374-0257-4A39-AEA9-AC355F41FC69}">
  <dimension ref="C4:V76"/>
  <sheetViews>
    <sheetView topLeftCell="A39" workbookViewId="0">
      <selection activeCell="P70" sqref="P70"/>
    </sheetView>
  </sheetViews>
  <sheetFormatPr baseColWidth="10" defaultRowHeight="15" x14ac:dyDescent="0.25"/>
  <cols>
    <col min="11" max="11" width="14" customWidth="1"/>
  </cols>
  <sheetData>
    <row r="4" spans="3:19" x14ac:dyDescent="0.25">
      <c r="C4" s="3"/>
      <c r="D4" s="3"/>
      <c r="E4" s="3"/>
    </row>
    <row r="5" spans="3:19" x14ac:dyDescent="0.25">
      <c r="C5" s="3"/>
      <c r="D5" s="45" t="s">
        <v>21</v>
      </c>
      <c r="E5" s="45"/>
      <c r="F5" s="45"/>
      <c r="G5" s="45"/>
      <c r="H5" s="45"/>
      <c r="I5" s="45"/>
      <c r="J5" s="45"/>
      <c r="M5" s="45" t="s">
        <v>18</v>
      </c>
      <c r="N5" s="45"/>
      <c r="O5" s="45"/>
      <c r="P5" s="45"/>
      <c r="Q5" s="45"/>
      <c r="R5" s="45"/>
      <c r="S5" s="45"/>
    </row>
    <row r="6" spans="3:19" ht="17.25" x14ac:dyDescent="0.25">
      <c r="C6" s="3"/>
      <c r="D6" s="13" t="s">
        <v>0</v>
      </c>
      <c r="E6" s="13" t="s">
        <v>1</v>
      </c>
      <c r="F6" s="13" t="s">
        <v>2</v>
      </c>
      <c r="G6" s="13" t="s">
        <v>3</v>
      </c>
      <c r="H6" s="13" t="s">
        <v>5</v>
      </c>
      <c r="I6" s="13" t="s">
        <v>20</v>
      </c>
      <c r="J6" s="13" t="s">
        <v>19</v>
      </c>
      <c r="M6" s="13" t="s">
        <v>0</v>
      </c>
      <c r="N6" s="13" t="s">
        <v>1</v>
      </c>
      <c r="O6" s="13" t="s">
        <v>2</v>
      </c>
      <c r="P6" s="13" t="s">
        <v>3</v>
      </c>
      <c r="Q6" s="13" t="s">
        <v>5</v>
      </c>
      <c r="R6" s="13" t="s">
        <v>20</v>
      </c>
      <c r="S6" s="13" t="s">
        <v>19</v>
      </c>
    </row>
    <row r="7" spans="3:19" x14ac:dyDescent="0.25">
      <c r="C7" s="5" t="s">
        <v>7</v>
      </c>
      <c r="D7" s="6">
        <v>125471.016</v>
      </c>
      <c r="E7" s="6">
        <v>171544.307</v>
      </c>
      <c r="F7" s="7">
        <v>11809.467000000001</v>
      </c>
      <c r="G7" s="6">
        <v>23431.132000000001</v>
      </c>
      <c r="H7" s="6">
        <v>21052.455000000002</v>
      </c>
      <c r="I7" s="6">
        <v>6045.94</v>
      </c>
      <c r="J7" s="6">
        <f t="shared" ref="J7:J15" si="0">SUM(D7:I7)</f>
        <v>359354.31699999998</v>
      </c>
      <c r="M7" s="18">
        <f>(D22*100/D7)-100</f>
        <v>-39.891297285741274</v>
      </c>
      <c r="N7" s="18">
        <f t="shared" ref="N7:S16" si="1">(E22*100/E7)-100</f>
        <v>-33.630557614482655</v>
      </c>
      <c r="O7" s="18">
        <f t="shared" si="1"/>
        <v>-58.194556960106667</v>
      </c>
      <c r="P7" s="18">
        <f t="shared" si="1"/>
        <v>-57.428433248551542</v>
      </c>
      <c r="Q7" s="18">
        <f t="shared" si="1"/>
        <v>-32.587434577107516</v>
      </c>
      <c r="R7" s="18">
        <f t="shared" si="1"/>
        <v>-37.280224415062001</v>
      </c>
      <c r="S7" s="18">
        <f t="shared" si="1"/>
        <v>-38.175780979973588</v>
      </c>
    </row>
    <row r="8" spans="3:19" x14ac:dyDescent="0.25">
      <c r="C8" s="8" t="s">
        <v>8</v>
      </c>
      <c r="D8" s="9">
        <v>1125896.469</v>
      </c>
      <c r="E8" s="9">
        <v>678901.96600000001</v>
      </c>
      <c r="F8" s="9">
        <v>38303.584999999999</v>
      </c>
      <c r="G8" s="9">
        <v>11238.227000000001</v>
      </c>
      <c r="H8" s="9">
        <v>14061.558000000001</v>
      </c>
      <c r="I8" s="9">
        <v>16715.620999999999</v>
      </c>
      <c r="J8" s="9">
        <f t="shared" si="0"/>
        <v>1885117.426</v>
      </c>
      <c r="M8" s="18">
        <f t="shared" ref="M8:M16" si="2">(D23*100/D8)-100</f>
        <v>-36.575695931061674</v>
      </c>
      <c r="N8" s="18">
        <f t="shared" si="1"/>
        <v>-24.742448013473563</v>
      </c>
      <c r="O8" s="18">
        <f t="shared" si="1"/>
        <v>-33.953962794866328</v>
      </c>
      <c r="P8" s="18">
        <f t="shared" si="1"/>
        <v>-27.479663829534687</v>
      </c>
      <c r="Q8" s="18">
        <f t="shared" si="1"/>
        <v>-29.168588573186554</v>
      </c>
      <c r="R8" s="18">
        <f t="shared" si="1"/>
        <v>-33.116454363256977</v>
      </c>
      <c r="S8" s="18">
        <f t="shared" si="1"/>
        <v>-32.120674163244402</v>
      </c>
    </row>
    <row r="9" spans="3:19" x14ac:dyDescent="0.25">
      <c r="C9" s="5" t="s">
        <v>9</v>
      </c>
      <c r="D9" s="6">
        <v>219624.88999999998</v>
      </c>
      <c r="E9" s="6">
        <v>82594.5</v>
      </c>
      <c r="F9" s="6">
        <v>27262.75</v>
      </c>
      <c r="G9" s="6">
        <v>25990.15</v>
      </c>
      <c r="H9" s="6">
        <v>1007934.6</v>
      </c>
      <c r="I9" s="6">
        <v>10079.9</v>
      </c>
      <c r="J9" s="6">
        <f t="shared" si="0"/>
        <v>1373486.79</v>
      </c>
      <c r="M9" s="18">
        <f t="shared" si="2"/>
        <v>-9.1806033460050855</v>
      </c>
      <c r="N9" s="18">
        <f t="shared" si="1"/>
        <v>-35.852871559244264</v>
      </c>
      <c r="O9" s="18">
        <f t="shared" si="1"/>
        <v>-15.346030756251665</v>
      </c>
      <c r="P9" s="18">
        <f t="shared" si="1"/>
        <v>-41.985713818504323</v>
      </c>
      <c r="Q9" s="18">
        <f t="shared" si="1"/>
        <v>-7.8328097874604197</v>
      </c>
      <c r="R9" s="18">
        <f t="shared" si="1"/>
        <v>-3.4811853292195281</v>
      </c>
      <c r="S9" s="18">
        <f t="shared" si="1"/>
        <v>-10.496772961318399</v>
      </c>
    </row>
    <row r="10" spans="3:19" x14ac:dyDescent="0.25">
      <c r="C10" s="8" t="s">
        <v>10</v>
      </c>
      <c r="D10" s="9">
        <v>628456.875</v>
      </c>
      <c r="E10" s="9">
        <v>463612.57</v>
      </c>
      <c r="F10" s="9">
        <v>63894.125999999997</v>
      </c>
      <c r="G10" s="9">
        <v>45795.218000000001</v>
      </c>
      <c r="H10" s="9">
        <v>49621.417999999998</v>
      </c>
      <c r="I10" s="9">
        <v>16873.256000000001</v>
      </c>
      <c r="J10" s="9">
        <f t="shared" si="0"/>
        <v>1268253.4630000002</v>
      </c>
      <c r="M10" s="18">
        <f t="shared" si="2"/>
        <v>-19.849233887368968</v>
      </c>
      <c r="N10" s="18">
        <f t="shared" si="1"/>
        <v>-13.186995771059443</v>
      </c>
      <c r="O10" s="18">
        <f t="shared" si="1"/>
        <v>-37.526338493150369</v>
      </c>
      <c r="P10" s="18">
        <f t="shared" si="1"/>
        <v>-13.689678254179285</v>
      </c>
      <c r="Q10" s="18">
        <f t="shared" si="1"/>
        <v>-84.573193776929145</v>
      </c>
      <c r="R10" s="18">
        <f t="shared" si="1"/>
        <v>-6.7281383035971345</v>
      </c>
      <c r="S10" s="18">
        <f t="shared" si="1"/>
        <v>-20.439799343169639</v>
      </c>
    </row>
    <row r="11" spans="3:19" x14ac:dyDescent="0.25">
      <c r="C11" s="5" t="s">
        <v>11</v>
      </c>
      <c r="D11" s="6">
        <v>264765.348</v>
      </c>
      <c r="E11" s="6">
        <v>137095.4</v>
      </c>
      <c r="F11" s="6">
        <v>34938.762000000002</v>
      </c>
      <c r="G11" s="6">
        <v>21232.367999999999</v>
      </c>
      <c r="H11" s="6">
        <v>235167.66</v>
      </c>
      <c r="I11" s="6">
        <v>22925.678</v>
      </c>
      <c r="J11" s="6">
        <f t="shared" si="0"/>
        <v>716125.21600000001</v>
      </c>
      <c r="M11" s="18">
        <f t="shared" si="2"/>
        <v>-20.378175772457951</v>
      </c>
      <c r="N11" s="18">
        <f t="shared" si="1"/>
        <v>-22.843508972584047</v>
      </c>
      <c r="O11" s="18">
        <f t="shared" si="1"/>
        <v>-36.171178589556213</v>
      </c>
      <c r="P11" s="18">
        <f t="shared" si="1"/>
        <v>-57.583628919770035</v>
      </c>
      <c r="Q11" s="18">
        <f t="shared" si="1"/>
        <v>-5.252703539253659</v>
      </c>
      <c r="R11" s="18">
        <f t="shared" si="1"/>
        <v>-58.710054289343155</v>
      </c>
      <c r="S11" s="18">
        <f t="shared" si="1"/>
        <v>-18.98386105705849</v>
      </c>
    </row>
    <row r="12" spans="3:19" x14ac:dyDescent="0.25">
      <c r="C12" s="8" t="s">
        <v>12</v>
      </c>
      <c r="D12" s="9">
        <v>271030.37200000003</v>
      </c>
      <c r="E12" s="9">
        <v>261945.196</v>
      </c>
      <c r="F12" s="9">
        <v>6421.7879999999996</v>
      </c>
      <c r="G12" s="9">
        <v>27007.764999999999</v>
      </c>
      <c r="H12" s="10">
        <v>353.6</v>
      </c>
      <c r="I12" s="9">
        <v>18948.826000000001</v>
      </c>
      <c r="J12" s="9">
        <f t="shared" si="0"/>
        <v>585707.5469999999</v>
      </c>
      <c r="M12" s="18">
        <f t="shared" si="2"/>
        <v>-38.472209306490576</v>
      </c>
      <c r="N12" s="18">
        <f t="shared" si="1"/>
        <v>-33.618939131069226</v>
      </c>
      <c r="O12" s="18">
        <f t="shared" si="1"/>
        <v>-59.948849136720177</v>
      </c>
      <c r="P12" s="18">
        <f t="shared" si="1"/>
        <v>-56.168161267694678</v>
      </c>
      <c r="Q12" s="18">
        <f t="shared" si="1"/>
        <v>-28.733031674208149</v>
      </c>
      <c r="R12" s="18">
        <f t="shared" si="1"/>
        <v>-23.868634394552998</v>
      </c>
      <c r="S12" s="18">
        <f t="shared" si="1"/>
        <v>-36.87481032236041</v>
      </c>
    </row>
    <row r="13" spans="3:19" x14ac:dyDescent="0.25">
      <c r="C13" s="5" t="s">
        <v>13</v>
      </c>
      <c r="D13" s="6">
        <v>482031.42700000003</v>
      </c>
      <c r="E13" s="6">
        <v>337392.31800000003</v>
      </c>
      <c r="F13" s="6">
        <v>4009.8090000000002</v>
      </c>
      <c r="G13" s="6">
        <v>37182.120000000003</v>
      </c>
      <c r="H13" s="6">
        <v>1412.5</v>
      </c>
      <c r="I13" s="6">
        <v>25597.32</v>
      </c>
      <c r="J13" s="6">
        <f t="shared" si="0"/>
        <v>887625.49400000006</v>
      </c>
      <c r="M13" s="18">
        <f t="shared" si="2"/>
        <v>-46.831267497419837</v>
      </c>
      <c r="N13" s="18">
        <f t="shared" si="1"/>
        <v>-46.663575191418559</v>
      </c>
      <c r="O13" s="18">
        <f t="shared" si="1"/>
        <v>-62.666550950431805</v>
      </c>
      <c r="P13" s="18">
        <f t="shared" si="1"/>
        <v>-59.27074626191299</v>
      </c>
      <c r="Q13" s="18">
        <f t="shared" si="1"/>
        <v>-67.292035398230098</v>
      </c>
      <c r="R13" s="18">
        <f t="shared" si="1"/>
        <v>-33.774316998810818</v>
      </c>
      <c r="S13" s="18">
        <f t="shared" si="1"/>
        <v>-47.016168059724528</v>
      </c>
    </row>
    <row r="14" spans="3:19" x14ac:dyDescent="0.25">
      <c r="C14" s="8" t="s">
        <v>14</v>
      </c>
      <c r="D14" s="9">
        <v>481529.08799999999</v>
      </c>
      <c r="E14" s="9">
        <v>708044.005</v>
      </c>
      <c r="F14" s="9">
        <v>26922.975999999999</v>
      </c>
      <c r="G14" s="9">
        <v>23276.98</v>
      </c>
      <c r="H14" s="9">
        <v>86930.928</v>
      </c>
      <c r="I14" s="9">
        <v>9434.6219999999994</v>
      </c>
      <c r="J14" s="9">
        <f t="shared" si="0"/>
        <v>1336138.5989999999</v>
      </c>
      <c r="M14" s="18">
        <f t="shared" si="2"/>
        <v>-25.211163982683431</v>
      </c>
      <c r="N14" s="18">
        <f t="shared" si="1"/>
        <v>-28.467016679281116</v>
      </c>
      <c r="O14" s="18">
        <f t="shared" si="1"/>
        <v>-77.599058885615023</v>
      </c>
      <c r="P14" s="18">
        <f t="shared" si="1"/>
        <v>-44.348450701078917</v>
      </c>
      <c r="Q14" s="18">
        <f t="shared" si="1"/>
        <v>-45.529167708873416</v>
      </c>
      <c r="R14" s="18">
        <f t="shared" si="1"/>
        <v>-41.566286386460419</v>
      </c>
      <c r="S14" s="18">
        <f t="shared" si="1"/>
        <v>-29.762900293250183</v>
      </c>
    </row>
    <row r="15" spans="3:19" x14ac:dyDescent="0.25">
      <c r="C15" s="5" t="s">
        <v>15</v>
      </c>
      <c r="D15" s="6">
        <v>284529.91100000002</v>
      </c>
      <c r="E15" s="6">
        <v>259205.554</v>
      </c>
      <c r="F15" s="6">
        <v>13915.892</v>
      </c>
      <c r="G15" s="6">
        <v>13609.218000000001</v>
      </c>
      <c r="H15" s="6">
        <v>214543.08300000001</v>
      </c>
      <c r="I15" s="6">
        <v>13942.508</v>
      </c>
      <c r="J15" s="6">
        <f t="shared" si="0"/>
        <v>799746.16600000008</v>
      </c>
      <c r="M15" s="18">
        <f t="shared" si="2"/>
        <v>-47.404475166057324</v>
      </c>
      <c r="N15" s="18">
        <f t="shared" si="1"/>
        <v>-51.143793778431153</v>
      </c>
      <c r="O15" s="18">
        <f t="shared" si="1"/>
        <v>4.1758587951099315</v>
      </c>
      <c r="P15" s="18">
        <f t="shared" si="1"/>
        <v>-62.716447043467156</v>
      </c>
      <c r="Q15" s="18">
        <f t="shared" si="1"/>
        <v>-29.301845634426726</v>
      </c>
      <c r="R15" s="18">
        <f t="shared" si="1"/>
        <v>-45.84188153236132</v>
      </c>
      <c r="S15" s="18">
        <f t="shared" si="1"/>
        <v>-43.095944770055958</v>
      </c>
    </row>
    <row r="16" spans="3:19" x14ac:dyDescent="0.25">
      <c r="C16" s="16" t="s">
        <v>16</v>
      </c>
      <c r="D16" s="17">
        <f t="shared" ref="D16:J16" si="3">SUM(D7:D15)</f>
        <v>3883335.3960000002</v>
      </c>
      <c r="E16" s="17">
        <f t="shared" si="3"/>
        <v>3100335.8160000001</v>
      </c>
      <c r="F16" s="17">
        <f t="shared" si="3"/>
        <v>227479.155</v>
      </c>
      <c r="G16" s="17">
        <f t="shared" si="3"/>
        <v>228763.17800000001</v>
      </c>
      <c r="H16" s="17">
        <f t="shared" si="3"/>
        <v>1631077.8020000001</v>
      </c>
      <c r="I16" s="17">
        <f t="shared" si="3"/>
        <v>140563.671</v>
      </c>
      <c r="J16" s="17">
        <f t="shared" si="3"/>
        <v>9211555.0179999992</v>
      </c>
      <c r="M16" s="18">
        <f t="shared" si="2"/>
        <v>-32.111812883442227</v>
      </c>
      <c r="N16" s="18">
        <f t="shared" si="1"/>
        <v>-29.911721537200094</v>
      </c>
      <c r="O16" s="18">
        <f t="shared" si="1"/>
        <v>-38.399190906085437</v>
      </c>
      <c r="P16" s="18">
        <f t="shared" si="1"/>
        <v>-44.595541507995662</v>
      </c>
      <c r="Q16" s="18">
        <f t="shared" si="1"/>
        <v>-15.187920631145971</v>
      </c>
      <c r="R16" s="18">
        <f t="shared" si="1"/>
        <v>-32.879527598564209</v>
      </c>
      <c r="S16" s="18">
        <f t="shared" si="1"/>
        <v>-28.851643536913187</v>
      </c>
    </row>
    <row r="17" spans="3:19" x14ac:dyDescent="0.25">
      <c r="C17" s="3"/>
      <c r="D17" s="3"/>
      <c r="E17" s="3"/>
    </row>
    <row r="18" spans="3:19" x14ac:dyDescent="0.25">
      <c r="C18" s="3"/>
      <c r="D18" s="3"/>
      <c r="E18" s="3"/>
    </row>
    <row r="19" spans="3:19" x14ac:dyDescent="0.25">
      <c r="C19" s="3"/>
      <c r="D19" s="3"/>
      <c r="E19" s="3"/>
    </row>
    <row r="20" spans="3:19" x14ac:dyDescent="0.25">
      <c r="C20" s="3"/>
      <c r="D20" s="45" t="s">
        <v>22</v>
      </c>
      <c r="E20" s="45"/>
      <c r="F20" s="45"/>
      <c r="G20" s="45"/>
      <c r="H20" s="45"/>
      <c r="I20" s="45"/>
      <c r="J20" s="45"/>
    </row>
    <row r="21" spans="3:19" ht="17.25" x14ac:dyDescent="0.25">
      <c r="D21" s="13" t="s">
        <v>0</v>
      </c>
      <c r="E21" s="13" t="s">
        <v>1</v>
      </c>
      <c r="F21" s="13" t="s">
        <v>2</v>
      </c>
      <c r="G21" s="13" t="s">
        <v>3</v>
      </c>
      <c r="H21" s="13" t="s">
        <v>5</v>
      </c>
      <c r="I21" s="13" t="s">
        <v>20</v>
      </c>
      <c r="J21" s="13" t="s">
        <v>19</v>
      </c>
    </row>
    <row r="22" spans="3:19" x14ac:dyDescent="0.25">
      <c r="D22" s="6">
        <v>75419</v>
      </c>
      <c r="E22" s="6">
        <v>113853</v>
      </c>
      <c r="F22" s="7">
        <v>4937</v>
      </c>
      <c r="G22" s="6">
        <v>9975</v>
      </c>
      <c r="H22" s="6">
        <v>14192</v>
      </c>
      <c r="I22" s="6">
        <v>3792</v>
      </c>
      <c r="J22" s="6">
        <f t="shared" ref="J22:J30" si="4">SUM(D22:I22)</f>
        <v>222168</v>
      </c>
      <c r="M22" s="18"/>
      <c r="N22" s="18"/>
      <c r="O22" s="18"/>
      <c r="P22" s="18"/>
      <c r="Q22" s="18"/>
      <c r="R22" s="18"/>
      <c r="S22" s="18"/>
    </row>
    <row r="23" spans="3:19" x14ac:dyDescent="0.25">
      <c r="D23" s="9">
        <v>714092</v>
      </c>
      <c r="E23" s="9">
        <v>510925</v>
      </c>
      <c r="F23" s="9">
        <v>25298</v>
      </c>
      <c r="G23" s="9">
        <v>8150</v>
      </c>
      <c r="H23" s="9">
        <v>9960</v>
      </c>
      <c r="I23" s="9">
        <v>11180</v>
      </c>
      <c r="J23" s="9">
        <f t="shared" si="4"/>
        <v>1279605</v>
      </c>
      <c r="M23" s="18"/>
      <c r="N23" s="18"/>
      <c r="O23" s="18"/>
      <c r="P23" s="18"/>
      <c r="Q23" s="18"/>
      <c r="R23" s="18"/>
      <c r="S23" s="18"/>
    </row>
    <row r="24" spans="3:19" x14ac:dyDescent="0.25">
      <c r="D24" s="6">
        <v>199462</v>
      </c>
      <c r="E24" s="6">
        <v>52982</v>
      </c>
      <c r="F24" s="6">
        <v>23079</v>
      </c>
      <c r="G24" s="6">
        <v>15078</v>
      </c>
      <c r="H24" s="6">
        <v>928985</v>
      </c>
      <c r="I24" s="6">
        <v>9729</v>
      </c>
      <c r="J24" s="6">
        <f t="shared" si="4"/>
        <v>1229315</v>
      </c>
      <c r="M24" s="18"/>
      <c r="N24" s="18"/>
      <c r="O24" s="18"/>
      <c r="P24" s="18"/>
      <c r="Q24" s="18"/>
      <c r="R24" s="18"/>
      <c r="S24" s="18"/>
    </row>
    <row r="25" spans="3:19" x14ac:dyDescent="0.25">
      <c r="D25" s="9">
        <v>503713</v>
      </c>
      <c r="E25" s="9">
        <v>402476</v>
      </c>
      <c r="F25" s="9">
        <v>39917</v>
      </c>
      <c r="G25" s="9">
        <v>39526</v>
      </c>
      <c r="H25" s="9">
        <v>7655</v>
      </c>
      <c r="I25" s="9">
        <v>15738</v>
      </c>
      <c r="J25" s="9">
        <f t="shared" si="4"/>
        <v>1009025</v>
      </c>
      <c r="M25" s="18"/>
      <c r="N25" s="18"/>
      <c r="O25" s="18"/>
      <c r="P25" s="18"/>
      <c r="Q25" s="18"/>
      <c r="R25" s="18"/>
      <c r="S25" s="18"/>
    </row>
    <row r="26" spans="3:19" x14ac:dyDescent="0.25">
      <c r="D26" s="6">
        <v>210811</v>
      </c>
      <c r="E26" s="6">
        <v>105778</v>
      </c>
      <c r="F26" s="6">
        <v>22301</v>
      </c>
      <c r="G26" s="6">
        <v>9006</v>
      </c>
      <c r="H26" s="6">
        <v>222815</v>
      </c>
      <c r="I26" s="6">
        <v>9466</v>
      </c>
      <c r="J26" s="6">
        <f t="shared" si="4"/>
        <v>580177</v>
      </c>
      <c r="M26" s="18"/>
      <c r="N26" s="18"/>
      <c r="O26" s="18"/>
      <c r="P26" s="18"/>
      <c r="Q26" s="18"/>
      <c r="R26" s="18"/>
      <c r="S26" s="18"/>
    </row>
    <row r="27" spans="3:19" x14ac:dyDescent="0.25">
      <c r="D27" s="9">
        <v>166759</v>
      </c>
      <c r="E27" s="9">
        <v>173882</v>
      </c>
      <c r="F27" s="9">
        <v>2572</v>
      </c>
      <c r="G27" s="9">
        <v>11838</v>
      </c>
      <c r="H27" s="10">
        <v>252</v>
      </c>
      <c r="I27" s="9">
        <v>14426</v>
      </c>
      <c r="J27" s="9">
        <f t="shared" si="4"/>
        <v>369729</v>
      </c>
      <c r="M27" s="18"/>
      <c r="N27" s="18"/>
      <c r="O27" s="18"/>
      <c r="P27" s="18"/>
      <c r="Q27" s="18"/>
      <c r="R27" s="18"/>
      <c r="S27" s="18"/>
    </row>
    <row r="28" spans="3:19" x14ac:dyDescent="0.25">
      <c r="D28" s="6">
        <v>256290</v>
      </c>
      <c r="E28" s="6">
        <v>179953</v>
      </c>
      <c r="F28" s="6">
        <v>1497</v>
      </c>
      <c r="G28" s="6">
        <v>15144</v>
      </c>
      <c r="H28" s="6">
        <v>462</v>
      </c>
      <c r="I28" s="6">
        <v>16952</v>
      </c>
      <c r="J28" s="6">
        <f t="shared" si="4"/>
        <v>470298</v>
      </c>
      <c r="M28" s="18"/>
      <c r="N28" s="18"/>
      <c r="O28" s="18"/>
      <c r="P28" s="18"/>
      <c r="Q28" s="18"/>
      <c r="R28" s="18"/>
      <c r="S28" s="18"/>
    </row>
    <row r="29" spans="3:19" x14ac:dyDescent="0.25">
      <c r="D29" s="9">
        <v>360130</v>
      </c>
      <c r="E29" s="9">
        <v>506485</v>
      </c>
      <c r="F29" s="9">
        <v>6031</v>
      </c>
      <c r="G29" s="9">
        <v>12954</v>
      </c>
      <c r="H29" s="9">
        <v>47352</v>
      </c>
      <c r="I29" s="9">
        <v>5513</v>
      </c>
      <c r="J29" s="9">
        <f t="shared" si="4"/>
        <v>938465</v>
      </c>
      <c r="M29" s="18"/>
      <c r="N29" s="18"/>
      <c r="O29" s="18"/>
      <c r="P29" s="18"/>
      <c r="Q29" s="18"/>
      <c r="R29" s="18"/>
      <c r="S29" s="18"/>
    </row>
    <row r="30" spans="3:19" x14ac:dyDescent="0.25">
      <c r="D30" s="6">
        <v>149650</v>
      </c>
      <c r="E30" s="6">
        <v>126638</v>
      </c>
      <c r="F30" s="6">
        <v>14497</v>
      </c>
      <c r="G30" s="6">
        <v>5074</v>
      </c>
      <c r="H30" s="6">
        <v>151678</v>
      </c>
      <c r="I30" s="6">
        <v>7551</v>
      </c>
      <c r="J30" s="6">
        <f t="shared" si="4"/>
        <v>455088</v>
      </c>
      <c r="M30" s="18"/>
      <c r="N30" s="18"/>
      <c r="O30" s="18"/>
      <c r="P30" s="18"/>
      <c r="Q30" s="18"/>
      <c r="R30" s="18"/>
      <c r="S30" s="18"/>
    </row>
    <row r="31" spans="3:19" x14ac:dyDescent="0.25">
      <c r="D31" s="17">
        <f t="shared" ref="D31:J31" si="5">SUM(D22:D30)</f>
        <v>2636326</v>
      </c>
      <c r="E31" s="17">
        <f t="shared" si="5"/>
        <v>2172972</v>
      </c>
      <c r="F31" s="17">
        <f t="shared" si="5"/>
        <v>140129</v>
      </c>
      <c r="G31" s="17">
        <f t="shared" si="5"/>
        <v>126745</v>
      </c>
      <c r="H31" s="17">
        <f t="shared" si="5"/>
        <v>1383351</v>
      </c>
      <c r="I31" s="17">
        <f t="shared" si="5"/>
        <v>94347</v>
      </c>
      <c r="J31" s="17">
        <f t="shared" si="5"/>
        <v>6553870</v>
      </c>
      <c r="M31" s="18"/>
      <c r="N31" s="18"/>
      <c r="O31" s="18"/>
      <c r="P31" s="18"/>
      <c r="Q31" s="18"/>
      <c r="R31" s="18"/>
      <c r="S31" s="18"/>
    </row>
    <row r="32" spans="3:19" x14ac:dyDescent="0.25">
      <c r="C32" s="3"/>
      <c r="D32" s="3"/>
      <c r="E32" s="3"/>
    </row>
    <row r="36" spans="5:22" ht="17.25" x14ac:dyDescent="0.25">
      <c r="E36" s="34"/>
      <c r="F36" s="46" t="s">
        <v>29</v>
      </c>
      <c r="G36" s="46"/>
      <c r="H36" s="46"/>
      <c r="I36" s="46"/>
      <c r="J36" s="46"/>
      <c r="K36" s="46"/>
      <c r="L36" s="46"/>
    </row>
    <row r="37" spans="5:22" ht="17.25" x14ac:dyDescent="0.25">
      <c r="E37" s="34"/>
      <c r="F37" s="35" t="s">
        <v>0</v>
      </c>
      <c r="G37" s="35" t="s">
        <v>1</v>
      </c>
      <c r="H37" s="35" t="s">
        <v>2</v>
      </c>
      <c r="I37" s="35" t="s">
        <v>3</v>
      </c>
      <c r="J37" s="35" t="s">
        <v>5</v>
      </c>
      <c r="K37" s="35" t="s">
        <v>30</v>
      </c>
      <c r="L37" s="35" t="s">
        <v>31</v>
      </c>
      <c r="N37" t="s">
        <v>35</v>
      </c>
    </row>
    <row r="38" spans="5:22" x14ac:dyDescent="0.25">
      <c r="E38" s="36" t="s">
        <v>7</v>
      </c>
      <c r="F38" s="37" cm="1">
        <f t="array" ref="F38:F46">TRANSPOSE('[1]2.1.1.4'!$B$11:$J$11)</f>
        <v>75418.952999999994</v>
      </c>
      <c r="G38" s="37" cm="1">
        <f t="array" ref="G38:G46">TRANSPOSE('[1]2.1.1.4'!$B$15:$J$15)</f>
        <v>113852.677</v>
      </c>
      <c r="H38" s="37" cm="1">
        <f t="array" ref="H38:H46">TRANSPOSE('[1]2.1.1.4'!$B$17:$J$17)</f>
        <v>4937.0230000000001</v>
      </c>
      <c r="I38" s="37" cm="1">
        <f t="array" ref="I38:I46">TRANSPOSE('[1]2.1.1.4'!$B$18:$J$18)</f>
        <v>9975.1869999999999</v>
      </c>
      <c r="J38" s="37" cm="1">
        <f t="array" ref="J38:J46">TRANSPOSE('[1]2.1.1.4'!$B$20:$J$20)</f>
        <v>14152.87</v>
      </c>
      <c r="K38" s="37">
        <v>3791.5279999999998</v>
      </c>
      <c r="L38" s="37">
        <f>SUM(F38:K38)</f>
        <v>222128.23799999998</v>
      </c>
    </row>
    <row r="39" spans="5:22" x14ac:dyDescent="0.25">
      <c r="E39" s="40" t="s">
        <v>8</v>
      </c>
      <c r="F39" s="38">
        <v>713607.04300000006</v>
      </c>
      <c r="G39" s="38">
        <v>510827.25199999998</v>
      </c>
      <c r="H39" s="38">
        <v>25239.27</v>
      </c>
      <c r="I39" s="38">
        <v>8141.3959999999997</v>
      </c>
      <c r="J39" s="38">
        <v>10116</v>
      </c>
      <c r="K39" s="38">
        <v>11102.232</v>
      </c>
      <c r="L39" s="38">
        <f t="shared" ref="L39:L46" si="6">SUM(F39:K39)</f>
        <v>1279033.193</v>
      </c>
    </row>
    <row r="40" spans="5:22" x14ac:dyDescent="0.25">
      <c r="E40" s="36" t="s">
        <v>9</v>
      </c>
      <c r="F40" s="37">
        <v>199461.81</v>
      </c>
      <c r="G40" s="37">
        <v>52982.13</v>
      </c>
      <c r="H40" s="37">
        <v>23081.31</v>
      </c>
      <c r="I40" s="37">
        <v>15077.8</v>
      </c>
      <c r="J40" s="37">
        <v>928809</v>
      </c>
      <c r="K40" s="37">
        <v>9729.0399999999991</v>
      </c>
      <c r="L40" s="37">
        <f t="shared" si="6"/>
        <v>1229141.0900000001</v>
      </c>
    </row>
    <row r="41" spans="5:22" x14ac:dyDescent="0.25">
      <c r="E41" s="40" t="s">
        <v>10</v>
      </c>
      <c r="F41" s="38">
        <v>503486.89</v>
      </c>
      <c r="G41" s="38">
        <v>402088.185</v>
      </c>
      <c r="H41" s="38">
        <v>39897.411</v>
      </c>
      <c r="I41" s="38">
        <v>39473.370999999999</v>
      </c>
      <c r="J41" s="38">
        <v>7675.2</v>
      </c>
      <c r="K41" s="38">
        <v>15689.629000000001</v>
      </c>
      <c r="L41" s="38">
        <f t="shared" si="6"/>
        <v>1008310.6859999999</v>
      </c>
    </row>
    <row r="42" spans="5:22" x14ac:dyDescent="0.25">
      <c r="E42" s="36" t="s">
        <v>11</v>
      </c>
      <c r="F42" s="37">
        <v>207313.57</v>
      </c>
      <c r="G42" s="37">
        <v>104375.808</v>
      </c>
      <c r="H42" s="37">
        <v>22145.931</v>
      </c>
      <c r="I42" s="37">
        <v>8808.6849999999995</v>
      </c>
      <c r="J42" s="37">
        <v>222960.66099999999</v>
      </c>
      <c r="K42" s="37">
        <v>9385.1970000000001</v>
      </c>
      <c r="L42" s="37">
        <f t="shared" si="6"/>
        <v>574989.85200000007</v>
      </c>
    </row>
    <row r="43" spans="5:22" x14ac:dyDescent="0.25">
      <c r="E43" s="40" t="s">
        <v>12</v>
      </c>
      <c r="F43" s="38">
        <v>166734.5</v>
      </c>
      <c r="G43" s="38">
        <v>173661.9</v>
      </c>
      <c r="H43" s="38">
        <v>2557.4670000000001</v>
      </c>
      <c r="I43" s="38">
        <v>11819.616</v>
      </c>
      <c r="J43" s="39">
        <v>252</v>
      </c>
      <c r="K43" s="38">
        <v>14431.5</v>
      </c>
      <c r="L43" s="38">
        <f t="shared" si="6"/>
        <v>369456.98300000001</v>
      </c>
    </row>
    <row r="44" spans="5:22" x14ac:dyDescent="0.25">
      <c r="E44" s="36" t="s">
        <v>13</v>
      </c>
      <c r="F44" s="37">
        <v>256330.774</v>
      </c>
      <c r="G44" s="37">
        <v>179699.29399999999</v>
      </c>
      <c r="H44" s="37">
        <v>1494.7850000000001</v>
      </c>
      <c r="I44" s="37">
        <v>15123.402</v>
      </c>
      <c r="J44" s="37">
        <v>462</v>
      </c>
      <c r="K44" s="37">
        <v>16928.349999999999</v>
      </c>
      <c r="L44" s="37">
        <f t="shared" si="6"/>
        <v>470038.60499999992</v>
      </c>
    </row>
    <row r="45" spans="5:22" x14ac:dyDescent="0.25">
      <c r="E45" s="40" t="s">
        <v>14</v>
      </c>
      <c r="F45" s="38">
        <v>360023.83900000004</v>
      </c>
      <c r="G45" s="38">
        <v>505932.092</v>
      </c>
      <c r="H45" s="38">
        <v>6022.5510000000004</v>
      </c>
      <c r="I45" s="38">
        <v>12931.146000000001</v>
      </c>
      <c r="J45" s="38">
        <v>47328</v>
      </c>
      <c r="K45" s="38">
        <v>5485.5940000000001</v>
      </c>
      <c r="L45" s="38">
        <f t="shared" si="6"/>
        <v>937723.22200000007</v>
      </c>
    </row>
    <row r="46" spans="5:22" x14ac:dyDescent="0.25">
      <c r="E46" s="36" t="s">
        <v>15</v>
      </c>
      <c r="F46" s="37">
        <v>147179.378</v>
      </c>
      <c r="G46" s="37">
        <v>126428.96799999999</v>
      </c>
      <c r="H46" s="37">
        <v>14726.168</v>
      </c>
      <c r="I46" s="37">
        <v>5101.4430000000002</v>
      </c>
      <c r="J46" s="37">
        <v>151665.03</v>
      </c>
      <c r="K46" s="37">
        <v>7572.0320000000002</v>
      </c>
      <c r="L46" s="37">
        <f t="shared" si="6"/>
        <v>452673.01900000009</v>
      </c>
      <c r="O46" s="4" t="s">
        <v>4</v>
      </c>
      <c r="P46" s="4"/>
      <c r="Q46" s="4"/>
      <c r="R46" s="4"/>
      <c r="S46" s="4"/>
      <c r="T46" s="4"/>
      <c r="U46" s="4"/>
      <c r="V46" s="4"/>
    </row>
    <row r="47" spans="5:22" x14ac:dyDescent="0.25">
      <c r="E47" s="41" t="s">
        <v>16</v>
      </c>
      <c r="F47" s="42">
        <f>SUM(_xlfn.ANCHORARRAY(F38))</f>
        <v>2629556.7570000002</v>
      </c>
      <c r="G47" s="42">
        <f t="shared" ref="G47:L47" si="7">SUM(_xlfn.ANCHORARRAY(G38))</f>
        <v>2169848.3059999999</v>
      </c>
      <c r="H47" s="42">
        <f t="shared" si="7"/>
        <v>140101.916</v>
      </c>
      <c r="I47" s="42">
        <f t="shared" si="7"/>
        <v>126452.046</v>
      </c>
      <c r="J47" s="42">
        <f t="shared" si="7"/>
        <v>1383420.7609999999</v>
      </c>
      <c r="K47" s="42">
        <f>SUM(K38:K46)</f>
        <v>94115.101999999999</v>
      </c>
      <c r="L47" s="42">
        <f t="shared" si="7"/>
        <v>222128.23799999998</v>
      </c>
      <c r="O47" s="43" t="s">
        <v>26</v>
      </c>
      <c r="P47" s="43"/>
      <c r="Q47" s="43"/>
      <c r="R47" s="43"/>
      <c r="S47" s="43"/>
      <c r="T47" s="43"/>
      <c r="U47" s="4"/>
      <c r="V47" s="4"/>
    </row>
    <row r="48" spans="5:22" x14ac:dyDescent="0.25">
      <c r="O48" s="3"/>
      <c r="P48" s="3"/>
      <c r="Q48" s="3"/>
      <c r="R48" s="3"/>
      <c r="S48" s="3"/>
      <c r="T48" s="3"/>
      <c r="U48" s="3"/>
      <c r="V48" s="3"/>
    </row>
    <row r="49" spans="5:22" ht="17.25" x14ac:dyDescent="0.25">
      <c r="E49" s="3"/>
      <c r="F49" s="43" t="s">
        <v>32</v>
      </c>
      <c r="G49" s="43"/>
      <c r="H49" s="43"/>
      <c r="I49" s="43"/>
      <c r="J49" s="43"/>
      <c r="K49" s="43"/>
      <c r="L49" s="43"/>
      <c r="O49" s="3"/>
      <c r="P49" s="33" t="s">
        <v>36</v>
      </c>
      <c r="Q49" s="33"/>
      <c r="R49" s="33"/>
      <c r="S49" s="33"/>
      <c r="T49" s="33"/>
      <c r="U49" s="33"/>
      <c r="V49" s="33"/>
    </row>
    <row r="50" spans="5:22" ht="17.25" x14ac:dyDescent="0.25">
      <c r="E50" s="3"/>
      <c r="F50" s="13" t="s">
        <v>0</v>
      </c>
      <c r="G50" s="13" t="s">
        <v>1</v>
      </c>
      <c r="H50" s="13" t="s">
        <v>2</v>
      </c>
      <c r="I50" s="13" t="s">
        <v>3</v>
      </c>
      <c r="J50" s="13" t="s">
        <v>5</v>
      </c>
      <c r="K50" s="13" t="s">
        <v>33</v>
      </c>
      <c r="L50" s="13" t="s">
        <v>34</v>
      </c>
      <c r="O50" s="3"/>
      <c r="P50" s="13" t="s">
        <v>0</v>
      </c>
      <c r="Q50" s="13" t="s">
        <v>1</v>
      </c>
      <c r="R50" s="13" t="s">
        <v>2</v>
      </c>
      <c r="S50" s="13" t="s">
        <v>3</v>
      </c>
      <c r="T50" s="13" t="s">
        <v>5</v>
      </c>
      <c r="U50" s="13" t="s">
        <v>20</v>
      </c>
      <c r="V50" s="13" t="s">
        <v>19</v>
      </c>
    </row>
    <row r="51" spans="5:22" x14ac:dyDescent="0.25">
      <c r="E51" s="5" t="s">
        <v>7</v>
      </c>
      <c r="F51" s="6">
        <v>38629</v>
      </c>
      <c r="G51" s="6">
        <v>50923</v>
      </c>
      <c r="H51" s="6">
        <v>3746</v>
      </c>
      <c r="I51" s="6">
        <v>5159</v>
      </c>
      <c r="J51" s="6">
        <v>13021</v>
      </c>
      <c r="K51" s="6">
        <v>1101</v>
      </c>
      <c r="L51" s="6">
        <v>112579</v>
      </c>
      <c r="O51" s="5" t="s">
        <v>7</v>
      </c>
      <c r="P51" s="6">
        <v>63027</v>
      </c>
      <c r="Q51" s="6">
        <v>68960</v>
      </c>
      <c r="R51" s="7">
        <v>8008</v>
      </c>
      <c r="S51" s="6">
        <v>10326</v>
      </c>
      <c r="T51" s="6">
        <v>15369</v>
      </c>
      <c r="U51" s="6">
        <v>1937</v>
      </c>
      <c r="V51" s="6">
        <v>167627</v>
      </c>
    </row>
    <row r="52" spans="5:22" x14ac:dyDescent="0.25">
      <c r="E52" s="8" t="s">
        <v>8</v>
      </c>
      <c r="F52" s="9">
        <v>504871</v>
      </c>
      <c r="G52" s="9">
        <v>340954</v>
      </c>
      <c r="H52" s="9">
        <v>27832</v>
      </c>
      <c r="I52" s="9">
        <v>5550</v>
      </c>
      <c r="J52" s="9">
        <v>8333</v>
      </c>
      <c r="K52" s="9">
        <v>6328</v>
      </c>
      <c r="L52" s="9">
        <v>893868</v>
      </c>
      <c r="O52" s="8" t="s">
        <v>8</v>
      </c>
      <c r="P52" s="9">
        <v>1006313</v>
      </c>
      <c r="Q52" s="9">
        <v>692155</v>
      </c>
      <c r="R52" s="9">
        <v>74214</v>
      </c>
      <c r="S52" s="9">
        <v>13011</v>
      </c>
      <c r="T52" s="9">
        <v>7258</v>
      </c>
      <c r="U52" s="9">
        <v>12300</v>
      </c>
      <c r="V52" s="28">
        <v>1805251</v>
      </c>
    </row>
    <row r="53" spans="5:22" x14ac:dyDescent="0.25">
      <c r="E53" s="5" t="s">
        <v>9</v>
      </c>
      <c r="F53" s="6">
        <v>139173</v>
      </c>
      <c r="G53" s="6">
        <v>48220</v>
      </c>
      <c r="H53" s="6">
        <v>12707</v>
      </c>
      <c r="I53" s="6">
        <v>15591</v>
      </c>
      <c r="J53" s="6">
        <v>873749</v>
      </c>
      <c r="K53" s="6">
        <v>5933</v>
      </c>
      <c r="L53" s="6">
        <v>1095373</v>
      </c>
      <c r="O53" s="5" t="s">
        <v>9</v>
      </c>
      <c r="P53" s="6">
        <v>163400</v>
      </c>
      <c r="Q53" s="6">
        <v>72920</v>
      </c>
      <c r="R53" s="6">
        <v>33841</v>
      </c>
      <c r="S53" s="6">
        <v>27613</v>
      </c>
      <c r="T53" s="6">
        <v>863003</v>
      </c>
      <c r="U53" s="6">
        <v>12411</v>
      </c>
      <c r="V53" s="6">
        <v>1173188</v>
      </c>
    </row>
    <row r="54" spans="5:22" x14ac:dyDescent="0.25">
      <c r="E54" s="8" t="s">
        <v>10</v>
      </c>
      <c r="F54" s="9">
        <v>350990</v>
      </c>
      <c r="G54" s="9">
        <v>248911</v>
      </c>
      <c r="H54" s="9">
        <v>33121</v>
      </c>
      <c r="I54" s="9">
        <v>30407</v>
      </c>
      <c r="J54" s="9">
        <v>17004</v>
      </c>
      <c r="K54" s="9">
        <v>10057</v>
      </c>
      <c r="L54" s="9">
        <v>690490</v>
      </c>
      <c r="O54" s="8" t="s">
        <v>10</v>
      </c>
      <c r="P54" s="9">
        <v>576387</v>
      </c>
      <c r="Q54" s="9">
        <v>454763</v>
      </c>
      <c r="R54" s="9">
        <v>90391</v>
      </c>
      <c r="S54" s="9">
        <v>44962</v>
      </c>
      <c r="T54" s="9">
        <v>30195</v>
      </c>
      <c r="U54" s="9">
        <v>16152</v>
      </c>
      <c r="V54" s="28">
        <v>1212850</v>
      </c>
    </row>
    <row r="55" spans="5:22" x14ac:dyDescent="0.25">
      <c r="E55" s="5" t="s">
        <v>11</v>
      </c>
      <c r="F55" s="6">
        <v>154351</v>
      </c>
      <c r="G55" s="6">
        <v>73164</v>
      </c>
      <c r="H55" s="6">
        <v>17565</v>
      </c>
      <c r="I55" s="6">
        <v>5516</v>
      </c>
      <c r="J55" s="6">
        <v>216285</v>
      </c>
      <c r="K55" s="6">
        <v>4818</v>
      </c>
      <c r="L55" s="6">
        <v>471699</v>
      </c>
      <c r="O55" s="5" t="s">
        <v>11</v>
      </c>
      <c r="P55" s="6">
        <v>253057</v>
      </c>
      <c r="Q55" s="6">
        <v>95088</v>
      </c>
      <c r="R55" s="6">
        <v>34439</v>
      </c>
      <c r="S55" s="6">
        <v>12607</v>
      </c>
      <c r="T55" s="6">
        <v>199702</v>
      </c>
      <c r="U55" s="6">
        <v>11211</v>
      </c>
      <c r="V55" s="6">
        <v>606104</v>
      </c>
    </row>
    <row r="56" spans="5:22" x14ac:dyDescent="0.25">
      <c r="E56" s="8" t="s">
        <v>12</v>
      </c>
      <c r="F56" s="9">
        <v>103993</v>
      </c>
      <c r="G56" s="9">
        <v>113087</v>
      </c>
      <c r="H56" s="9">
        <v>1506</v>
      </c>
      <c r="I56" s="9">
        <v>6586</v>
      </c>
      <c r="J56" s="10">
        <v>132</v>
      </c>
      <c r="K56" s="9">
        <v>8438</v>
      </c>
      <c r="L56" s="9">
        <v>233742</v>
      </c>
      <c r="O56" s="8" t="s">
        <v>12</v>
      </c>
      <c r="P56" s="9">
        <v>183657</v>
      </c>
      <c r="Q56" s="9">
        <v>137262</v>
      </c>
      <c r="R56" s="9">
        <v>9009</v>
      </c>
      <c r="S56" s="9">
        <v>10009</v>
      </c>
      <c r="T56" s="10">
        <v>115</v>
      </c>
      <c r="U56" s="9">
        <v>14322</v>
      </c>
      <c r="V56" s="28">
        <v>354374</v>
      </c>
    </row>
    <row r="57" spans="5:22" x14ac:dyDescent="0.25">
      <c r="E57" s="5" t="s">
        <v>13</v>
      </c>
      <c r="F57" s="6">
        <v>97756</v>
      </c>
      <c r="G57" s="6">
        <v>75751</v>
      </c>
      <c r="H57" s="6">
        <v>1874</v>
      </c>
      <c r="I57" s="6">
        <v>6138</v>
      </c>
      <c r="J57" s="6">
        <v>714</v>
      </c>
      <c r="K57" s="6">
        <v>8471</v>
      </c>
      <c r="L57" s="6">
        <v>190704</v>
      </c>
      <c r="O57" s="5" t="s">
        <v>13</v>
      </c>
      <c r="P57" s="6">
        <v>339670</v>
      </c>
      <c r="Q57" s="6">
        <v>254029</v>
      </c>
      <c r="R57" s="6">
        <v>8108</v>
      </c>
      <c r="S57" s="6">
        <v>23756</v>
      </c>
      <c r="T57" s="6">
        <v>196</v>
      </c>
      <c r="U57" s="6">
        <v>31539</v>
      </c>
      <c r="V57" s="6">
        <v>657298</v>
      </c>
    </row>
    <row r="58" spans="5:22" x14ac:dyDescent="0.25">
      <c r="E58" s="8" t="s">
        <v>14</v>
      </c>
      <c r="F58" s="9">
        <v>228722</v>
      </c>
      <c r="G58" s="9">
        <v>312255</v>
      </c>
      <c r="H58" s="9">
        <v>6928</v>
      </c>
      <c r="I58" s="9">
        <v>9136</v>
      </c>
      <c r="J58" s="9">
        <v>59406</v>
      </c>
      <c r="K58" s="9">
        <v>4703</v>
      </c>
      <c r="L58" s="9">
        <v>621150</v>
      </c>
      <c r="O58" s="8" t="s">
        <v>14</v>
      </c>
      <c r="P58" s="9">
        <v>550811</v>
      </c>
      <c r="Q58" s="9">
        <v>646217</v>
      </c>
      <c r="R58" s="9">
        <v>38292</v>
      </c>
      <c r="S58" s="9">
        <v>21529</v>
      </c>
      <c r="T58" s="9">
        <v>53915</v>
      </c>
      <c r="U58" s="9">
        <v>6668</v>
      </c>
      <c r="V58" s="28">
        <v>1317432</v>
      </c>
    </row>
    <row r="59" spans="5:22" x14ac:dyDescent="0.25">
      <c r="E59" s="5" t="s">
        <v>15</v>
      </c>
      <c r="F59" s="6">
        <v>114471</v>
      </c>
      <c r="G59" s="6">
        <v>113848</v>
      </c>
      <c r="H59" s="6">
        <v>9814</v>
      </c>
      <c r="I59" s="6">
        <v>3163</v>
      </c>
      <c r="J59" s="6">
        <v>161470</v>
      </c>
      <c r="K59" s="6">
        <v>5957</v>
      </c>
      <c r="L59" s="6">
        <v>408723</v>
      </c>
      <c r="O59" s="5" t="s">
        <v>15</v>
      </c>
      <c r="P59" s="6">
        <v>235882</v>
      </c>
      <c r="Q59" s="6">
        <v>231346</v>
      </c>
      <c r="R59" s="6">
        <v>36946</v>
      </c>
      <c r="S59" s="6">
        <v>8929</v>
      </c>
      <c r="T59" s="6">
        <v>160761</v>
      </c>
      <c r="U59" s="6">
        <v>11957</v>
      </c>
      <c r="V59" s="6">
        <v>685821</v>
      </c>
    </row>
    <row r="60" spans="5:22" x14ac:dyDescent="0.25">
      <c r="E60" s="16" t="s">
        <v>16</v>
      </c>
      <c r="F60" s="17">
        <v>1732956</v>
      </c>
      <c r="G60" s="17">
        <v>1377113</v>
      </c>
      <c r="H60" s="17">
        <v>115093</v>
      </c>
      <c r="I60" s="17">
        <v>87246</v>
      </c>
      <c r="J60" s="17">
        <v>1350114</v>
      </c>
      <c r="K60" s="17">
        <v>55806</v>
      </c>
      <c r="L60" s="17">
        <v>4718328</v>
      </c>
      <c r="O60" s="16" t="s">
        <v>16</v>
      </c>
      <c r="P60" s="17">
        <v>3372204</v>
      </c>
      <c r="Q60" s="17">
        <v>2652740</v>
      </c>
      <c r="R60" s="17">
        <v>333248</v>
      </c>
      <c r="S60" s="17">
        <v>172742</v>
      </c>
      <c r="T60" s="17">
        <v>1330514</v>
      </c>
      <c r="U60" s="17">
        <v>118497</v>
      </c>
      <c r="V60" s="29">
        <v>7979945</v>
      </c>
    </row>
    <row r="65" spans="4:12" x14ac:dyDescent="0.25">
      <c r="E65" s="45" t="s">
        <v>27</v>
      </c>
      <c r="F65" s="45"/>
      <c r="G65" s="45"/>
      <c r="H65" s="45"/>
      <c r="I65" s="45"/>
      <c r="J65" s="45"/>
      <c r="K65" s="45"/>
    </row>
    <row r="66" spans="4:12" ht="17.25" x14ac:dyDescent="0.25">
      <c r="E66" s="13" t="s">
        <v>0</v>
      </c>
      <c r="F66" s="13" t="s">
        <v>1</v>
      </c>
      <c r="G66" s="13" t="s">
        <v>2</v>
      </c>
      <c r="H66" s="13" t="s">
        <v>3</v>
      </c>
      <c r="I66" s="13" t="s">
        <v>5</v>
      </c>
      <c r="J66" s="13" t="s">
        <v>20</v>
      </c>
      <c r="K66" s="13" t="s">
        <v>19</v>
      </c>
    </row>
    <row r="67" spans="4:12" x14ac:dyDescent="0.25">
      <c r="D67" s="5" t="s">
        <v>7</v>
      </c>
      <c r="E67" s="44">
        <f>(P51*100/F51)-100</f>
        <v>63.159802221129212</v>
      </c>
      <c r="F67" s="44">
        <f t="shared" ref="F67:K76" si="8">(Q51*100/G51)-100</f>
        <v>35.42014413919054</v>
      </c>
      <c r="G67" s="44">
        <f t="shared" si="8"/>
        <v>113.77469300587293</v>
      </c>
      <c r="H67" s="44">
        <f t="shared" si="8"/>
        <v>100.15506881178524</v>
      </c>
      <c r="I67" s="44">
        <f t="shared" si="8"/>
        <v>18.032409185162436</v>
      </c>
      <c r="J67" s="44">
        <v>75.900000000000006</v>
      </c>
      <c r="K67" s="44">
        <v>48.9</v>
      </c>
      <c r="L67" s="5"/>
    </row>
    <row r="68" spans="4:12" x14ac:dyDescent="0.25">
      <c r="D68" s="8" t="s">
        <v>8</v>
      </c>
      <c r="E68" s="44">
        <f t="shared" ref="E68:E76" si="9">(P52*100/F52)-100</f>
        <v>99.320816604637628</v>
      </c>
      <c r="F68" s="44">
        <f t="shared" si="8"/>
        <v>103.00539075652435</v>
      </c>
      <c r="G68" s="44">
        <f t="shared" si="8"/>
        <v>166.64989939637826</v>
      </c>
      <c r="H68" s="44">
        <f t="shared" si="8"/>
        <v>134.43243243243242</v>
      </c>
      <c r="I68" s="44">
        <f t="shared" si="8"/>
        <v>-12.900516020640822</v>
      </c>
      <c r="J68" s="44">
        <v>94.4</v>
      </c>
      <c r="K68" s="44">
        <v>102</v>
      </c>
      <c r="L68" s="5"/>
    </row>
    <row r="69" spans="4:12" x14ac:dyDescent="0.25">
      <c r="D69" s="5" t="s">
        <v>9</v>
      </c>
      <c r="E69" s="44">
        <f t="shared" si="9"/>
        <v>17.407830541843609</v>
      </c>
      <c r="F69" s="44">
        <f t="shared" si="8"/>
        <v>51.223558689340535</v>
      </c>
      <c r="G69" s="44">
        <f t="shared" si="8"/>
        <v>166.31777760289606</v>
      </c>
      <c r="H69" s="44">
        <f t="shared" si="8"/>
        <v>77.10858828811493</v>
      </c>
      <c r="I69" s="44">
        <f t="shared" si="8"/>
        <v>-1.229872652214766</v>
      </c>
      <c r="J69" s="44">
        <v>109.2</v>
      </c>
      <c r="K69" s="44">
        <v>7.1</v>
      </c>
      <c r="L69" s="5"/>
    </row>
    <row r="70" spans="4:12" x14ac:dyDescent="0.25">
      <c r="D70" s="8" t="s">
        <v>10</v>
      </c>
      <c r="E70" s="44">
        <f t="shared" si="9"/>
        <v>64.21749907404768</v>
      </c>
      <c r="F70" s="44">
        <f t="shared" si="8"/>
        <v>82.701045755310133</v>
      </c>
      <c r="G70" s="44">
        <f t="shared" si="8"/>
        <v>172.91144591044957</v>
      </c>
      <c r="H70" s="44">
        <f t="shared" si="8"/>
        <v>47.867267405531635</v>
      </c>
      <c r="I70" s="44">
        <f t="shared" si="8"/>
        <v>77.575864502470012</v>
      </c>
      <c r="J70" s="44">
        <v>60.6</v>
      </c>
      <c r="K70" s="44">
        <v>75.7</v>
      </c>
      <c r="L70" s="5"/>
    </row>
    <row r="71" spans="4:12" x14ac:dyDescent="0.25">
      <c r="D71" s="5" t="s">
        <v>11</v>
      </c>
      <c r="E71" s="44">
        <f t="shared" si="9"/>
        <v>63.949051188524862</v>
      </c>
      <c r="F71" s="44">
        <f t="shared" si="8"/>
        <v>29.965556831228469</v>
      </c>
      <c r="G71" s="44">
        <f t="shared" si="8"/>
        <v>96.066040421292342</v>
      </c>
      <c r="H71" s="44">
        <f t="shared" si="8"/>
        <v>128.55329949238578</v>
      </c>
      <c r="I71" s="44">
        <f t="shared" si="8"/>
        <v>-7.6671983725177455</v>
      </c>
      <c r="J71" s="44">
        <v>132.69999999999999</v>
      </c>
      <c r="K71" s="44">
        <v>28.5</v>
      </c>
      <c r="L71" s="5"/>
    </row>
    <row r="72" spans="4:12" x14ac:dyDescent="0.25">
      <c r="D72" s="8" t="s">
        <v>12</v>
      </c>
      <c r="E72" s="44">
        <f t="shared" si="9"/>
        <v>76.605156116277044</v>
      </c>
      <c r="F72" s="44">
        <f t="shared" si="8"/>
        <v>21.37734664461874</v>
      </c>
      <c r="G72" s="44">
        <f t="shared" si="8"/>
        <v>498.207171314741</v>
      </c>
      <c r="H72" s="44">
        <f t="shared" si="8"/>
        <v>51.973883996355909</v>
      </c>
      <c r="I72" s="44">
        <f t="shared" si="8"/>
        <v>-12.878787878787875</v>
      </c>
      <c r="J72" s="44">
        <v>69.7</v>
      </c>
      <c r="K72" s="44">
        <v>51.6</v>
      </c>
      <c r="L72" s="5"/>
    </row>
    <row r="73" spans="4:12" x14ac:dyDescent="0.25">
      <c r="D73" s="5" t="s">
        <v>13</v>
      </c>
      <c r="E73" s="44">
        <f t="shared" si="9"/>
        <v>247.46716314088138</v>
      </c>
      <c r="F73" s="44">
        <f t="shared" si="8"/>
        <v>235.34738815329172</v>
      </c>
      <c r="G73" s="44">
        <f t="shared" si="8"/>
        <v>332.65741728922092</v>
      </c>
      <c r="H73" s="44">
        <f t="shared" si="8"/>
        <v>287.03160638644511</v>
      </c>
      <c r="I73" s="44">
        <f t="shared" si="8"/>
        <v>-72.549019607843135</v>
      </c>
      <c r="J73" s="44">
        <v>272.3</v>
      </c>
      <c r="K73" s="44">
        <v>244.7</v>
      </c>
      <c r="L73" s="5"/>
    </row>
    <row r="74" spans="4:12" x14ac:dyDescent="0.25">
      <c r="D74" s="8" t="s">
        <v>14</v>
      </c>
      <c r="E74" s="44">
        <f t="shared" si="9"/>
        <v>140.82117155323931</v>
      </c>
      <c r="F74" s="44">
        <f t="shared" si="8"/>
        <v>106.95169012505804</v>
      </c>
      <c r="G74" s="44">
        <f t="shared" si="8"/>
        <v>452.71362586605085</v>
      </c>
      <c r="H74" s="44">
        <f t="shared" si="8"/>
        <v>135.6501751313485</v>
      </c>
      <c r="I74" s="44">
        <f t="shared" si="8"/>
        <v>-9.2431740901592434</v>
      </c>
      <c r="J74" s="44">
        <v>41.8</v>
      </c>
      <c r="K74" s="44">
        <v>112.1</v>
      </c>
      <c r="L74" s="5"/>
    </row>
    <row r="75" spans="4:12" x14ac:dyDescent="0.25">
      <c r="D75" s="5" t="s">
        <v>15</v>
      </c>
      <c r="E75" s="44">
        <f t="shared" si="9"/>
        <v>106.06267089481179</v>
      </c>
      <c r="F75" s="44">
        <f t="shared" si="8"/>
        <v>103.20602909142013</v>
      </c>
      <c r="G75" s="44">
        <f t="shared" si="8"/>
        <v>276.46219686162624</v>
      </c>
      <c r="H75" s="44">
        <f t="shared" si="8"/>
        <v>182.29528928232691</v>
      </c>
      <c r="I75" s="44">
        <f t="shared" si="8"/>
        <v>-0.43909085278998816</v>
      </c>
      <c r="J75" s="44">
        <v>100.7</v>
      </c>
      <c r="K75" s="44">
        <v>67.8</v>
      </c>
      <c r="L75" s="5"/>
    </row>
    <row r="76" spans="4:12" x14ac:dyDescent="0.25">
      <c r="D76" s="16" t="s">
        <v>16</v>
      </c>
      <c r="E76" s="44">
        <f t="shared" si="9"/>
        <v>94.59259207966042</v>
      </c>
      <c r="F76" s="44">
        <f t="shared" si="8"/>
        <v>92.630524873412725</v>
      </c>
      <c r="G76" s="44">
        <f t="shared" si="8"/>
        <v>189.54671439618397</v>
      </c>
      <c r="H76" s="44">
        <f t="shared" si="8"/>
        <v>97.994177383490353</v>
      </c>
      <c r="I76" s="44">
        <f t="shared" si="8"/>
        <v>-1.4517292613808905</v>
      </c>
      <c r="J76" s="44">
        <v>112.3</v>
      </c>
      <c r="K76" s="44">
        <v>69.3</v>
      </c>
      <c r="L76" s="5"/>
    </row>
  </sheetData>
  <mergeCells count="5">
    <mergeCell ref="F36:L36"/>
    <mergeCell ref="D5:J5"/>
    <mergeCell ref="D20:J20"/>
    <mergeCell ref="M5:S5"/>
    <mergeCell ref="E65:K65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1.3.1-2</vt:lpstr>
      <vt:lpstr>Operaciones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2021-02-12T12:06:38Z</cp:lastPrinted>
  <dcterms:created xsi:type="dcterms:W3CDTF">2014-06-27T11:56:58Z</dcterms:created>
  <dcterms:modified xsi:type="dcterms:W3CDTF">2025-03-12T12:46:38Z</dcterms:modified>
</cp:coreProperties>
</file>