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\1.8.1\"/>
    </mc:Choice>
  </mc:AlternateContent>
  <xr:revisionPtr revIDLastSave="0" documentId="13_ncr:1_{29CD179D-CBC8-4A08-8147-0A550EAFC7D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2" sheetId="13" r:id="rId1"/>
    <sheet name="Histórico" sheetId="14" r:id="rId2"/>
  </sheets>
  <definedNames>
    <definedName name="_xlnm.Print_Area" localSheetId="0">'1.8.1-2'!$A$1:$A$6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4" l="1"/>
  <c r="H10" i="14"/>
  <c r="H11" i="14"/>
  <c r="H12" i="14"/>
  <c r="H13" i="14"/>
  <c r="H14" i="14"/>
  <c r="H15" i="14"/>
  <c r="H16" i="14"/>
  <c r="H17" i="14"/>
  <c r="H18" i="14"/>
  <c r="H19" i="14"/>
  <c r="H20" i="14"/>
  <c r="H21" i="14"/>
  <c r="H8" i="14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8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E21" i="14" l="1"/>
  <c r="E20" i="14"/>
  <c r="B20" i="14"/>
  <c r="E19" i="14"/>
  <c r="E18" i="14"/>
  <c r="E17" i="14"/>
  <c r="E16" i="14"/>
  <c r="B16" i="14"/>
  <c r="E15" i="14"/>
  <c r="E14" i="14"/>
  <c r="E13" i="14"/>
  <c r="B13" i="14"/>
  <c r="E12" i="14"/>
  <c r="E11" i="14"/>
  <c r="E10" i="14"/>
  <c r="E9" i="14"/>
  <c r="E8" i="14"/>
  <c r="B17" i="14" l="1"/>
  <c r="B21" i="14" l="1"/>
  <c r="C10" i="14" l="1"/>
  <c r="C11" i="14"/>
  <c r="C18" i="14"/>
  <c r="C14" i="14"/>
  <c r="C19" i="14"/>
  <c r="C15" i="14"/>
  <c r="C9" i="14"/>
  <c r="C21" i="14"/>
  <c r="C12" i="14"/>
  <c r="C8" i="14"/>
  <c r="C20" i="14"/>
  <c r="C13" i="14"/>
  <c r="C16" i="14"/>
  <c r="C17" i="14"/>
</calcChain>
</file>

<file path=xl/sharedStrings.xml><?xml version="1.0" encoding="utf-8"?>
<sst xmlns="http://schemas.openxmlformats.org/spreadsheetml/2006/main" count="43" uniqueCount="23">
  <si>
    <t>Fuente:  Consejería de Economía y Hacienda de la Junta de Castilla y León.</t>
  </si>
  <si>
    <t xml:space="preserve">Total General </t>
  </si>
  <si>
    <t xml:space="preserve">Total Ingresos Financieros </t>
  </si>
  <si>
    <t>IX. Pasivos Financieros</t>
  </si>
  <si>
    <t xml:space="preserve">VIII. Activos Financieros  </t>
  </si>
  <si>
    <t>Total Ingresos no Financieros</t>
  </si>
  <si>
    <t>Total Operaciones de Capital</t>
  </si>
  <si>
    <t xml:space="preserve">VII. Transferencias de capital  </t>
  </si>
  <si>
    <t xml:space="preserve">VI. Enajenación de Inversiones Reales  </t>
  </si>
  <si>
    <t xml:space="preserve">Total Ingresos corrientes </t>
  </si>
  <si>
    <t xml:space="preserve">V. Ingresos Patrimoniales  </t>
  </si>
  <si>
    <t xml:space="preserve">IV. Transferencias Corrientes </t>
  </si>
  <si>
    <t xml:space="preserve">III. Tasas y Otros Ingresos  </t>
  </si>
  <si>
    <t xml:space="preserve">II. Impuestos Indirectos  </t>
  </si>
  <si>
    <t xml:space="preserve">I. Impuestos Directos  </t>
  </si>
  <si>
    <t>%</t>
  </si>
  <si>
    <t>Ingresos (millones de euros)</t>
  </si>
  <si>
    <t>Cuadro 1.8.1-2</t>
  </si>
  <si>
    <r>
      <t>2022</t>
    </r>
    <r>
      <rPr>
        <b/>
        <vertAlign val="superscript"/>
        <sz val="11"/>
        <color rgb="FFFFFFFF"/>
        <rFont val="Calibri"/>
        <family val="2"/>
        <scheme val="minor"/>
      </rPr>
      <t>(2)</t>
    </r>
  </si>
  <si>
    <t>% var. Anual</t>
  </si>
  <si>
    <t>Presupuestos Consolidados de la Comunidad de Castilla y León, 2022-2023</t>
  </si>
  <si>
    <t>CES. Informe de Situación Económica y Social de Castilla y León en 2024</t>
  </si>
  <si>
    <t>Presupuestos Consolidados de la Comunidad de Castilla y León, 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</si>
</sst>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Myriad Pro"/>
      <family val="2"/>
    </font>
    <font>
      <b/>
      <sz val="11"/>
      <color rgb="FFFFFFFF"/>
      <name val="Calibri"/>
      <family val="2"/>
      <scheme val="minor"/>
    </font>
    <font>
      <b/>
      <vertAlign val="superscript"/>
      <sz val="11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24">
    <xf numFmtId="0" fontId="0" fillId="0" borderId="0" xfId="0"/>
    <xf numFmtId="0" fontId="2" fillId="6" borderId="0" xfId="1" applyFont="1" applyFill="1"/>
    <xf numFmtId="0" fontId="6" fillId="0" borderId="0" xfId="0" applyFont="1"/>
    <xf numFmtId="164" fontId="3" fillId="3" borderId="1" xfId="2" applyNumberFormat="1" applyFont="1" applyBorder="1" applyAlignment="1">
      <alignment horizontal="right" vertical="center" indent="1"/>
    </xf>
    <xf numFmtId="0" fontId="3" fillId="3" borderId="2" xfId="2" applyFont="1" applyBorder="1" applyAlignment="1">
      <alignment horizontal="left" vertical="center" indent="1"/>
    </xf>
    <xf numFmtId="164" fontId="1" fillId="5" borderId="0" xfId="3" applyNumberFormat="1" applyAlignment="1">
      <alignment horizontal="right" vertical="center" indent="1"/>
    </xf>
    <xf numFmtId="0" fontId="1" fillId="5" borderId="0" xfId="3" applyAlignment="1">
      <alignment horizontal="left" vertical="center" indent="1"/>
    </xf>
    <xf numFmtId="0" fontId="5" fillId="0" borderId="0" xfId="0" applyFont="1" applyAlignment="1">
      <alignment vertical="center"/>
    </xf>
    <xf numFmtId="164" fontId="1" fillId="3" borderId="0" xfId="2" applyNumberFormat="1" applyAlignment="1">
      <alignment horizontal="right" vertical="center" indent="1"/>
    </xf>
    <xf numFmtId="0" fontId="1" fillId="3" borderId="0" xfId="2" applyAlignment="1">
      <alignment horizontal="left" vertical="center" indent="1"/>
    </xf>
    <xf numFmtId="164" fontId="1" fillId="4" borderId="0" xfId="3" applyNumberFormat="1" applyFill="1" applyAlignment="1">
      <alignment horizontal="right" vertical="center" indent="1"/>
    </xf>
    <xf numFmtId="0" fontId="1" fillId="4" borderId="0" xfId="3" applyFill="1" applyAlignment="1">
      <alignment horizontal="left" vertical="center" indent="1"/>
    </xf>
    <xf numFmtId="164" fontId="1" fillId="0" borderId="0" xfId="0" applyNumberFormat="1" applyFont="1" applyAlignment="1">
      <alignment horizontal="right" vertical="center" indent="1"/>
    </xf>
    <xf numFmtId="164" fontId="1" fillId="0" borderId="3" xfId="0" applyNumberFormat="1" applyFont="1" applyBorder="1" applyAlignment="1">
      <alignment horizontal="right" vertical="center" indent="1"/>
    </xf>
    <xf numFmtId="0" fontId="5" fillId="0" borderId="3" xfId="0" applyFont="1" applyBorder="1" applyAlignment="1">
      <alignment vertical="center"/>
    </xf>
    <xf numFmtId="0" fontId="7" fillId="6" borderId="0" xfId="0" applyFont="1" applyFill="1" applyAlignment="1">
      <alignment horizontal="right" vertical="center" indent="1"/>
    </xf>
    <xf numFmtId="0" fontId="7" fillId="6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7" borderId="0" xfId="2" applyFont="1" applyFill="1" applyAlignment="1">
      <alignment vertical="center"/>
    </xf>
    <xf numFmtId="0" fontId="2" fillId="6" borderId="0" xfId="1" applyFont="1" applyFill="1" applyAlignment="1">
      <alignment vertical="center"/>
    </xf>
    <xf numFmtId="164" fontId="0" fillId="0" borderId="0" xfId="0" applyNumberFormat="1"/>
    <xf numFmtId="0" fontId="7" fillId="6" borderId="0" xfId="0" applyFont="1" applyFill="1" applyAlignment="1">
      <alignment horizontal="right" vertical="center" wrapText="1" indent="1"/>
    </xf>
    <xf numFmtId="0" fontId="3" fillId="0" borderId="0" xfId="2" applyFont="1" applyFill="1" applyAlignment="1">
      <alignment vertical="center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D0475C4C-F93F-40D8-837C-BCC41A66767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2"/>
  <sheetViews>
    <sheetView tabSelected="1" workbookViewId="0">
      <selection activeCell="Q21" sqref="Q21"/>
    </sheetView>
  </sheetViews>
  <sheetFormatPr baseColWidth="10" defaultRowHeight="15" x14ac:dyDescent="0.25"/>
  <cols>
    <col min="1" max="1" width="46.42578125" customWidth="1"/>
    <col min="3" max="5" width="11.42578125" customWidth="1"/>
  </cols>
  <sheetData>
    <row r="1" spans="1:5" ht="20.25" customHeight="1" x14ac:dyDescent="0.25">
      <c r="A1" s="20" t="s">
        <v>21</v>
      </c>
      <c r="B1" s="1"/>
      <c r="C1" s="1"/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19" t="s">
        <v>17</v>
      </c>
      <c r="B3" s="19"/>
      <c r="C3" s="19"/>
      <c r="D3" s="19"/>
      <c r="E3" s="19"/>
    </row>
    <row r="4" spans="1:5" x14ac:dyDescent="0.25">
      <c r="A4" s="19" t="s">
        <v>20</v>
      </c>
      <c r="B4" s="19"/>
      <c r="C4" s="19"/>
      <c r="D4" s="19"/>
      <c r="E4" s="19"/>
    </row>
    <row r="5" spans="1:5" x14ac:dyDescent="0.25">
      <c r="A5" s="19" t="s">
        <v>16</v>
      </c>
      <c r="B5" s="19"/>
      <c r="C5" s="19"/>
      <c r="D5" s="19"/>
      <c r="E5" s="19"/>
    </row>
    <row r="6" spans="1:5" x14ac:dyDescent="0.25">
      <c r="A6" s="18"/>
      <c r="B6" s="17"/>
      <c r="C6" s="17"/>
      <c r="D6" s="17"/>
      <c r="E6" s="17"/>
    </row>
    <row r="7" spans="1:5" ht="27" customHeight="1" x14ac:dyDescent="0.25">
      <c r="A7" s="7"/>
      <c r="B7" s="16">
        <v>2023</v>
      </c>
      <c r="C7" s="15" t="s">
        <v>15</v>
      </c>
      <c r="D7" s="16">
        <v>2024</v>
      </c>
      <c r="E7" s="15" t="s">
        <v>15</v>
      </c>
    </row>
    <row r="8" spans="1:5" ht="18" customHeight="1" x14ac:dyDescent="0.25">
      <c r="A8" s="14" t="s">
        <v>14</v>
      </c>
      <c r="B8" s="13">
        <v>2868.7</v>
      </c>
      <c r="C8" s="13">
        <f>B8*100/B$21</f>
        <v>20.772628530050689</v>
      </c>
      <c r="D8" s="13">
        <v>3210.7</v>
      </c>
      <c r="E8" s="13">
        <f>100*D8/D$21</f>
        <v>22.047725321888411</v>
      </c>
    </row>
    <row r="9" spans="1:5" ht="18" customHeight="1" x14ac:dyDescent="0.25">
      <c r="A9" s="7" t="s">
        <v>13</v>
      </c>
      <c r="B9" s="12">
        <v>3912.2</v>
      </c>
      <c r="C9" s="12">
        <f t="shared" ref="C9:C21" si="0">B9*100/B$21</f>
        <v>28.328747284576394</v>
      </c>
      <c r="D9" s="12">
        <v>3900.9</v>
      </c>
      <c r="E9" s="12">
        <f t="shared" ref="E9:E21" si="1">100*D9/D$21</f>
        <v>26.787296137339055</v>
      </c>
    </row>
    <row r="10" spans="1:5" ht="18" customHeight="1" x14ac:dyDescent="0.25">
      <c r="A10" s="7" t="s">
        <v>12</v>
      </c>
      <c r="B10" s="12">
        <v>228.1</v>
      </c>
      <c r="C10" s="12">
        <f t="shared" si="0"/>
        <v>1.6517016654598118</v>
      </c>
      <c r="D10" s="12">
        <v>234</v>
      </c>
      <c r="E10" s="12">
        <f t="shared" si="1"/>
        <v>1.6068669527896995</v>
      </c>
    </row>
    <row r="11" spans="1:5" ht="18" customHeight="1" x14ac:dyDescent="0.25">
      <c r="A11" s="7" t="s">
        <v>11</v>
      </c>
      <c r="B11" s="12">
        <v>3746.6</v>
      </c>
      <c r="C11" s="12">
        <f t="shared" si="0"/>
        <v>27.129616220130341</v>
      </c>
      <c r="D11" s="12">
        <v>4410.7</v>
      </c>
      <c r="E11" s="12">
        <f t="shared" si="1"/>
        <v>30.288068669527895</v>
      </c>
    </row>
    <row r="12" spans="1:5" ht="18" customHeight="1" x14ac:dyDescent="0.25">
      <c r="A12" s="7" t="s">
        <v>10</v>
      </c>
      <c r="B12" s="12">
        <v>25.2</v>
      </c>
      <c r="C12" s="12">
        <f t="shared" si="0"/>
        <v>0.18247646632874728</v>
      </c>
      <c r="D12" s="12">
        <v>42</v>
      </c>
      <c r="E12" s="12">
        <f t="shared" si="1"/>
        <v>0.28841201716738196</v>
      </c>
    </row>
    <row r="13" spans="1:5" ht="18" customHeight="1" x14ac:dyDescent="0.25">
      <c r="A13" s="11" t="s">
        <v>9</v>
      </c>
      <c r="B13" s="10">
        <v>10780.800000000001</v>
      </c>
      <c r="C13" s="10">
        <f t="shared" si="0"/>
        <v>78.065170166545983</v>
      </c>
      <c r="D13" s="10">
        <v>11798.3</v>
      </c>
      <c r="E13" s="10">
        <f t="shared" si="1"/>
        <v>81.018369098712441</v>
      </c>
    </row>
    <row r="14" spans="1:5" ht="18" customHeight="1" x14ac:dyDescent="0.25">
      <c r="A14" s="7" t="s">
        <v>8</v>
      </c>
      <c r="B14" s="12">
        <v>137.19999999999999</v>
      </c>
      <c r="C14" s="12">
        <f t="shared" si="0"/>
        <v>0.99348298334540175</v>
      </c>
      <c r="D14" s="12">
        <v>78.599999999999994</v>
      </c>
      <c r="E14" s="12">
        <f t="shared" si="1"/>
        <v>0.53974248927038615</v>
      </c>
    </row>
    <row r="15" spans="1:5" ht="18" customHeight="1" x14ac:dyDescent="0.25">
      <c r="A15" s="7" t="s">
        <v>7</v>
      </c>
      <c r="B15" s="12">
        <v>1349.1</v>
      </c>
      <c r="C15" s="12">
        <f t="shared" si="0"/>
        <v>9.7690079652425776</v>
      </c>
      <c r="D15" s="12">
        <v>1053.2</v>
      </c>
      <c r="E15" s="12">
        <f t="shared" si="1"/>
        <v>7.2322746781115876</v>
      </c>
    </row>
    <row r="16" spans="1:5" ht="18" customHeight="1" x14ac:dyDescent="0.25">
      <c r="A16" s="11" t="s">
        <v>6</v>
      </c>
      <c r="B16" s="10">
        <v>1486.3</v>
      </c>
      <c r="C16" s="10">
        <f t="shared" si="0"/>
        <v>10.762490948587979</v>
      </c>
      <c r="D16" s="10">
        <v>1131.8</v>
      </c>
      <c r="E16" s="10">
        <f t="shared" si="1"/>
        <v>7.772017167381974</v>
      </c>
    </row>
    <row r="17" spans="1:5" ht="18" customHeight="1" x14ac:dyDescent="0.25">
      <c r="A17" s="9" t="s">
        <v>5</v>
      </c>
      <c r="B17" s="8">
        <v>12267.1</v>
      </c>
      <c r="C17" s="8">
        <f t="shared" si="0"/>
        <v>88.827661115133964</v>
      </c>
      <c r="D17" s="8">
        <v>12930.1</v>
      </c>
      <c r="E17" s="8">
        <f t="shared" si="1"/>
        <v>88.790386266094416</v>
      </c>
    </row>
    <row r="18" spans="1:5" ht="18" customHeight="1" x14ac:dyDescent="0.25">
      <c r="A18" s="7" t="s">
        <v>4</v>
      </c>
      <c r="B18" s="12">
        <v>52.4</v>
      </c>
      <c r="C18" s="12">
        <f t="shared" si="0"/>
        <v>0.37943519188993485</v>
      </c>
      <c r="D18" s="12">
        <v>62</v>
      </c>
      <c r="E18" s="12">
        <f t="shared" si="1"/>
        <v>0.42575107296137338</v>
      </c>
    </row>
    <row r="19" spans="1:5" ht="18" customHeight="1" x14ac:dyDescent="0.25">
      <c r="A19" s="7" t="s">
        <v>3</v>
      </c>
      <c r="B19" s="12">
        <v>1490.5</v>
      </c>
      <c r="C19" s="12">
        <f t="shared" si="0"/>
        <v>10.792903692976104</v>
      </c>
      <c r="D19" s="12">
        <v>1570.4</v>
      </c>
      <c r="E19" s="12">
        <f t="shared" si="1"/>
        <v>10.783862660944205</v>
      </c>
    </row>
    <row r="20" spans="1:5" ht="18" customHeight="1" x14ac:dyDescent="0.25">
      <c r="A20" s="6" t="s">
        <v>2</v>
      </c>
      <c r="B20" s="5">
        <v>1542.9</v>
      </c>
      <c r="C20" s="5">
        <f t="shared" si="0"/>
        <v>11.17233888486604</v>
      </c>
      <c r="D20" s="5">
        <v>1632.4</v>
      </c>
      <c r="E20" s="5">
        <f t="shared" si="1"/>
        <v>11.209613733905579</v>
      </c>
    </row>
    <row r="21" spans="1:5" ht="18" customHeight="1" thickBot="1" x14ac:dyDescent="0.3">
      <c r="A21" s="4" t="s">
        <v>1</v>
      </c>
      <c r="B21" s="3">
        <v>13810</v>
      </c>
      <c r="C21" s="3">
        <f t="shared" si="0"/>
        <v>100</v>
      </c>
      <c r="D21" s="3">
        <v>14562.5</v>
      </c>
      <c r="E21" s="3">
        <f t="shared" si="1"/>
        <v>100</v>
      </c>
    </row>
    <row r="22" spans="1:5" ht="27.75" customHeight="1" x14ac:dyDescent="0.25">
      <c r="A22" s="7" t="s">
        <v>0</v>
      </c>
      <c r="B22" s="2"/>
    </row>
  </sheetData>
  <pageMargins left="0.70866141732283472" right="0.27559055118110237" top="0.74803149606299213" bottom="2.3228346456692917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062E-6A1E-486E-9635-4C4368DE9E12}">
  <dimension ref="A3:I22"/>
  <sheetViews>
    <sheetView workbookViewId="0">
      <selection activeCell="E28" sqref="E28"/>
    </sheetView>
  </sheetViews>
  <sheetFormatPr baseColWidth="10" defaultRowHeight="15" x14ac:dyDescent="0.25"/>
  <cols>
    <col min="1" max="1" width="46.42578125" customWidth="1"/>
    <col min="2" max="2" width="11.7109375" customWidth="1"/>
    <col min="3" max="3" width="10.42578125" customWidth="1"/>
    <col min="5" max="9" width="11.42578125" customWidth="1"/>
  </cols>
  <sheetData>
    <row r="3" spans="1:9" x14ac:dyDescent="0.25">
      <c r="A3" s="19" t="s">
        <v>17</v>
      </c>
      <c r="B3" s="19"/>
      <c r="C3" s="19"/>
      <c r="D3" s="19"/>
      <c r="E3" s="19"/>
      <c r="F3" s="19"/>
      <c r="G3" s="19"/>
      <c r="H3" s="19"/>
      <c r="I3" s="23"/>
    </row>
    <row r="4" spans="1:9" x14ac:dyDescent="0.25">
      <c r="A4" s="19" t="s">
        <v>22</v>
      </c>
      <c r="B4" s="19"/>
      <c r="C4" s="19"/>
      <c r="D4" s="19"/>
      <c r="E4" s="19"/>
      <c r="F4" s="19"/>
      <c r="G4" s="19"/>
      <c r="H4" s="19"/>
      <c r="I4" s="23"/>
    </row>
    <row r="5" spans="1:9" x14ac:dyDescent="0.25">
      <c r="A5" s="19" t="s">
        <v>16</v>
      </c>
      <c r="B5" s="19"/>
      <c r="C5" s="19"/>
      <c r="D5" s="19"/>
      <c r="E5" s="19"/>
      <c r="F5" s="19"/>
      <c r="G5" s="19"/>
      <c r="H5" s="19"/>
      <c r="I5" s="23"/>
    </row>
    <row r="6" spans="1:9" x14ac:dyDescent="0.25">
      <c r="A6" s="18"/>
      <c r="B6" s="17"/>
      <c r="C6" s="17"/>
      <c r="D6" s="17"/>
      <c r="E6" s="17"/>
      <c r="F6" s="17"/>
      <c r="G6" s="17"/>
      <c r="H6" s="17"/>
      <c r="I6" s="17"/>
    </row>
    <row r="7" spans="1:9" ht="30" x14ac:dyDescent="0.25">
      <c r="A7" s="7"/>
      <c r="B7" s="16" t="s">
        <v>18</v>
      </c>
      <c r="C7" s="15" t="s">
        <v>15</v>
      </c>
      <c r="D7" s="16">
        <v>2023</v>
      </c>
      <c r="E7" s="15" t="s">
        <v>15</v>
      </c>
      <c r="F7" s="15">
        <v>2024</v>
      </c>
      <c r="G7" s="15" t="s">
        <v>15</v>
      </c>
      <c r="H7" s="22" t="s">
        <v>19</v>
      </c>
    </row>
    <row r="8" spans="1:9" x14ac:dyDescent="0.25">
      <c r="A8" s="14" t="s">
        <v>14</v>
      </c>
      <c r="B8" s="13">
        <v>2338.3000000000002</v>
      </c>
      <c r="C8" s="13">
        <f t="shared" ref="C8:C21" si="0">100*B8/B$21</f>
        <v>19.023870348373666</v>
      </c>
      <c r="D8" s="13">
        <v>2868.7</v>
      </c>
      <c r="E8" s="13">
        <f>D8*100/D$21</f>
        <v>20.772628530050689</v>
      </c>
      <c r="F8" s="13">
        <v>3210.7</v>
      </c>
      <c r="G8" s="13">
        <v>22.047725321888411</v>
      </c>
      <c r="H8" s="13">
        <f>(F8*100/D8)-100</f>
        <v>11.921776414403737</v>
      </c>
    </row>
    <row r="9" spans="1:9" x14ac:dyDescent="0.25">
      <c r="A9" s="7" t="s">
        <v>13</v>
      </c>
      <c r="B9" s="12">
        <v>3462.6</v>
      </c>
      <c r="C9" s="12">
        <f t="shared" si="0"/>
        <v>28.170916250386455</v>
      </c>
      <c r="D9" s="12">
        <v>3912.2</v>
      </c>
      <c r="E9" s="12">
        <f t="shared" ref="E9:E21" si="1">D9*100/D$21</f>
        <v>28.328747284576394</v>
      </c>
      <c r="F9" s="12">
        <v>3900.9</v>
      </c>
      <c r="G9" s="12">
        <v>26.787296137339055</v>
      </c>
      <c r="H9" s="12">
        <f t="shared" ref="H9:H21" si="2">(F9*100/D9)-100</f>
        <v>-0.28884003885281118</v>
      </c>
    </row>
    <row r="10" spans="1:9" x14ac:dyDescent="0.25">
      <c r="A10" s="7" t="s">
        <v>12</v>
      </c>
      <c r="B10" s="12">
        <v>232.5</v>
      </c>
      <c r="C10" s="12">
        <f t="shared" si="0"/>
        <v>1.8915664611028853</v>
      </c>
      <c r="D10" s="12">
        <v>228.1</v>
      </c>
      <c r="E10" s="12">
        <f t="shared" si="1"/>
        <v>1.6517016654598118</v>
      </c>
      <c r="F10" s="12">
        <v>234</v>
      </c>
      <c r="G10" s="12">
        <v>1.6068669527896995</v>
      </c>
      <c r="H10" s="12">
        <f t="shared" si="2"/>
        <v>2.5865848312143811</v>
      </c>
    </row>
    <row r="11" spans="1:9" x14ac:dyDescent="0.25">
      <c r="A11" s="7" t="s">
        <v>11</v>
      </c>
      <c r="B11" s="12">
        <v>3711.6</v>
      </c>
      <c r="C11" s="12">
        <f t="shared" si="0"/>
        <v>30.196722911954705</v>
      </c>
      <c r="D11" s="12">
        <v>3746.6</v>
      </c>
      <c r="E11" s="12">
        <f t="shared" si="1"/>
        <v>27.129616220130341</v>
      </c>
      <c r="F11" s="12">
        <v>4410.7</v>
      </c>
      <c r="G11" s="12">
        <v>30.288068669527895</v>
      </c>
      <c r="H11" s="12">
        <f t="shared" si="2"/>
        <v>17.725404366625739</v>
      </c>
    </row>
    <row r="12" spans="1:9" x14ac:dyDescent="0.25">
      <c r="A12" s="7" t="s">
        <v>10</v>
      </c>
      <c r="B12" s="12">
        <v>27.4</v>
      </c>
      <c r="C12" s="12">
        <f t="shared" si="0"/>
        <v>0.22292009046975939</v>
      </c>
      <c r="D12" s="12">
        <v>25.2</v>
      </c>
      <c r="E12" s="12">
        <f t="shared" si="1"/>
        <v>0.18247646632874728</v>
      </c>
      <c r="F12" s="12">
        <v>42</v>
      </c>
      <c r="G12" s="12">
        <v>0.28841201716738196</v>
      </c>
      <c r="H12" s="12">
        <f t="shared" si="2"/>
        <v>66.666666666666657</v>
      </c>
    </row>
    <row r="13" spans="1:9" x14ac:dyDescent="0.25">
      <c r="A13" s="11" t="s">
        <v>9</v>
      </c>
      <c r="B13" s="10">
        <f>SUM(B8:B12)</f>
        <v>9772.4</v>
      </c>
      <c r="C13" s="10">
        <f t="shared" si="0"/>
        <v>79.505996062287466</v>
      </c>
      <c r="D13" s="10">
        <v>10780.800000000001</v>
      </c>
      <c r="E13" s="10">
        <f t="shared" si="1"/>
        <v>78.065170166545983</v>
      </c>
      <c r="F13" s="10">
        <v>11798.3</v>
      </c>
      <c r="G13" s="10">
        <v>81.018369098712441</v>
      </c>
      <c r="H13" s="10">
        <f t="shared" si="2"/>
        <v>9.4380750964677844</v>
      </c>
    </row>
    <row r="14" spans="1:9" x14ac:dyDescent="0.25">
      <c r="A14" s="7" t="s">
        <v>8</v>
      </c>
      <c r="B14" s="12">
        <v>50.6</v>
      </c>
      <c r="C14" s="12">
        <f t="shared" si="0"/>
        <v>0.41166994809378921</v>
      </c>
      <c r="D14" s="12">
        <v>137.19999999999999</v>
      </c>
      <c r="E14" s="12">
        <f t="shared" si="1"/>
        <v>0.99348298334540175</v>
      </c>
      <c r="F14" s="12">
        <v>78.599999999999994</v>
      </c>
      <c r="G14" s="12">
        <v>0.53974248927038615</v>
      </c>
      <c r="H14" s="12">
        <f t="shared" si="2"/>
        <v>-42.711370262390673</v>
      </c>
    </row>
    <row r="15" spans="1:9" x14ac:dyDescent="0.25">
      <c r="A15" s="7" t="s">
        <v>7</v>
      </c>
      <c r="B15" s="12">
        <v>512.20000000000005</v>
      </c>
      <c r="C15" s="12">
        <f t="shared" si="0"/>
        <v>4.1671412532339698</v>
      </c>
      <c r="D15" s="12">
        <v>1349.1</v>
      </c>
      <c r="E15" s="12">
        <f t="shared" si="1"/>
        <v>9.7690079652425776</v>
      </c>
      <c r="F15" s="12">
        <v>1053.2</v>
      </c>
      <c r="G15" s="12">
        <v>7.2322746781115876</v>
      </c>
      <c r="H15" s="12">
        <f t="shared" si="2"/>
        <v>-21.933140612260019</v>
      </c>
    </row>
    <row r="16" spans="1:9" x14ac:dyDescent="0.25">
      <c r="A16" s="11" t="s">
        <v>6</v>
      </c>
      <c r="B16" s="10">
        <f>SUM(B14:B15)</f>
        <v>562.80000000000007</v>
      </c>
      <c r="C16" s="10">
        <f t="shared" si="0"/>
        <v>4.5788112013277589</v>
      </c>
      <c r="D16" s="10">
        <v>1486.3</v>
      </c>
      <c r="E16" s="10">
        <f t="shared" si="1"/>
        <v>10.762490948587979</v>
      </c>
      <c r="F16" s="10">
        <v>1131.8</v>
      </c>
      <c r="G16" s="10">
        <v>7.772017167381974</v>
      </c>
      <c r="H16" s="10">
        <f t="shared" si="2"/>
        <v>-23.851174056381623</v>
      </c>
    </row>
    <row r="17" spans="1:8" x14ac:dyDescent="0.25">
      <c r="A17" s="9" t="s">
        <v>5</v>
      </c>
      <c r="B17" s="8">
        <f>B13+B16</f>
        <v>10335.199999999999</v>
      </c>
      <c r="C17" s="8">
        <f t="shared" si="0"/>
        <v>84.084807263615218</v>
      </c>
      <c r="D17" s="8">
        <v>12267.1</v>
      </c>
      <c r="E17" s="8">
        <f t="shared" si="1"/>
        <v>88.827661115133964</v>
      </c>
      <c r="F17" s="8">
        <v>12930.1</v>
      </c>
      <c r="G17" s="8">
        <v>88.790386266094416</v>
      </c>
      <c r="H17" s="8">
        <f t="shared" si="2"/>
        <v>5.4047003774323201</v>
      </c>
    </row>
    <row r="18" spans="1:8" x14ac:dyDescent="0.25">
      <c r="A18" s="7" t="s">
        <v>4</v>
      </c>
      <c r="B18" s="12">
        <v>39.6</v>
      </c>
      <c r="C18" s="12">
        <f t="shared" si="0"/>
        <v>0.32217648111687852</v>
      </c>
      <c r="D18" s="12">
        <v>52.4</v>
      </c>
      <c r="E18" s="12">
        <f t="shared" si="1"/>
        <v>0.37943519188993485</v>
      </c>
      <c r="F18" s="12">
        <v>62</v>
      </c>
      <c r="G18" s="12">
        <v>0.42575107296137338</v>
      </c>
      <c r="H18" s="12">
        <f t="shared" si="2"/>
        <v>18.320610687022906</v>
      </c>
    </row>
    <row r="19" spans="1:8" x14ac:dyDescent="0.25">
      <c r="A19" s="7" t="s">
        <v>3</v>
      </c>
      <c r="B19" s="12">
        <v>1916.6</v>
      </c>
      <c r="C19" s="12">
        <f t="shared" si="0"/>
        <v>15.593016255267914</v>
      </c>
      <c r="D19" s="12">
        <v>1490.5</v>
      </c>
      <c r="E19" s="12">
        <f t="shared" si="1"/>
        <v>10.792903692976104</v>
      </c>
      <c r="F19" s="12">
        <v>1570.4</v>
      </c>
      <c r="G19" s="12">
        <v>10.783862660944205</v>
      </c>
      <c r="H19" s="12">
        <f t="shared" si="2"/>
        <v>5.3606172425360654</v>
      </c>
    </row>
    <row r="20" spans="1:8" x14ac:dyDescent="0.25">
      <c r="A20" s="6" t="s">
        <v>2</v>
      </c>
      <c r="B20" s="5">
        <f>SUM(B18:B19)</f>
        <v>1956.1999999999998</v>
      </c>
      <c r="C20" s="5">
        <f t="shared" si="0"/>
        <v>15.915192736384791</v>
      </c>
      <c r="D20" s="5">
        <v>1542.9</v>
      </c>
      <c r="E20" s="5">
        <f t="shared" si="1"/>
        <v>11.17233888486604</v>
      </c>
      <c r="F20" s="5">
        <v>1632.4</v>
      </c>
      <c r="G20" s="5">
        <v>11.209613733905579</v>
      </c>
      <c r="H20" s="5">
        <f t="shared" si="2"/>
        <v>5.8007647935705364</v>
      </c>
    </row>
    <row r="21" spans="1:8" ht="15.75" thickBot="1" x14ac:dyDescent="0.3">
      <c r="A21" s="4" t="s">
        <v>1</v>
      </c>
      <c r="B21" s="3">
        <f>B17+B20</f>
        <v>12291.399999999998</v>
      </c>
      <c r="C21" s="3">
        <f t="shared" si="0"/>
        <v>100</v>
      </c>
      <c r="D21" s="3">
        <v>13810</v>
      </c>
      <c r="E21" s="3">
        <f t="shared" si="1"/>
        <v>100</v>
      </c>
      <c r="F21" s="3">
        <v>14562.5</v>
      </c>
      <c r="G21" s="3">
        <v>100</v>
      </c>
      <c r="H21" s="3">
        <f t="shared" si="2"/>
        <v>5.4489500362056447</v>
      </c>
    </row>
    <row r="22" spans="1:8" x14ac:dyDescent="0.25">
      <c r="B22" s="21"/>
      <c r="C22" s="21"/>
      <c r="D22" s="21"/>
      <c r="E22" s="21"/>
      <c r="F22" s="21"/>
      <c r="G22" s="21"/>
      <c r="H22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1.8.1-2</vt:lpstr>
      <vt:lpstr>Histórico</vt:lpstr>
      <vt:lpstr>'1.8.1-2'!Área_de_impresión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2025-02-18T11:48:10Z</dcterms:modified>
</cp:coreProperties>
</file>