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\1.8.2\1.8.2.1 Diputaciones\"/>
    </mc:Choice>
  </mc:AlternateContent>
  <xr:revisionPtr revIDLastSave="0" documentId="13_ncr:1_{14327618-430B-4B42-85BD-1245FF105A6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2" sheetId="10" r:id="rId1"/>
    <sheet name="Población" sheetId="11" r:id="rId2"/>
    <sheet name="Ppto x hab" sheetId="12" r:id="rId3"/>
  </sheets>
  <definedNames>
    <definedName name="_xlnm.Print_Area" localSheetId="0">'1.8.2-2'!$A$1:$B$18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11" l="1"/>
  <c r="L13" i="11"/>
  <c r="L14" i="11"/>
  <c r="L15" i="11"/>
  <c r="L16" i="11"/>
  <c r="L17" i="11"/>
  <c r="L18" i="11"/>
  <c r="L19" i="11"/>
  <c r="L20" i="11"/>
  <c r="H3" i="12"/>
  <c r="I3" i="12" s="1"/>
  <c r="H4" i="12"/>
  <c r="H5" i="12"/>
  <c r="H6" i="12"/>
  <c r="H7" i="12"/>
  <c r="I7" i="12" s="1"/>
  <c r="H8" i="12"/>
  <c r="I8" i="12" s="1"/>
  <c r="H9" i="12"/>
  <c r="H10" i="12"/>
  <c r="H2" i="12"/>
  <c r="G3" i="12"/>
  <c r="G4" i="12"/>
  <c r="G5" i="12"/>
  <c r="G6" i="12"/>
  <c r="I6" i="12" s="1"/>
  <c r="G7" i="12"/>
  <c r="G8" i="12"/>
  <c r="G9" i="12"/>
  <c r="G10" i="12"/>
  <c r="I10" i="12" s="1"/>
  <c r="G2" i="12"/>
  <c r="D3" i="12"/>
  <c r="D4" i="12"/>
  <c r="D5" i="12"/>
  <c r="D6" i="12"/>
  <c r="D7" i="12"/>
  <c r="D8" i="12"/>
  <c r="D9" i="12"/>
  <c r="D10" i="12"/>
  <c r="D11" i="12"/>
  <c r="D2" i="12"/>
  <c r="C10" i="12"/>
  <c r="C9" i="12"/>
  <c r="C11" i="12" s="1"/>
  <c r="C8" i="12"/>
  <c r="C7" i="12"/>
  <c r="C6" i="12"/>
  <c r="C5" i="12"/>
  <c r="C4" i="12"/>
  <c r="C3" i="12"/>
  <c r="C2" i="12"/>
  <c r="I9" i="12"/>
  <c r="I5" i="12"/>
  <c r="I4" i="12"/>
  <c r="I2" i="12" l="1"/>
  <c r="I17" i="12"/>
  <c r="I18" i="12"/>
  <c r="I19" i="12"/>
  <c r="I20" i="12"/>
  <c r="I21" i="12"/>
  <c r="I22" i="12"/>
  <c r="I23" i="12"/>
  <c r="I24" i="12"/>
  <c r="I16" i="12"/>
  <c r="D50" i="12"/>
  <c r="D51" i="12"/>
  <c r="D52" i="12"/>
  <c r="D53" i="12"/>
  <c r="D54" i="12"/>
  <c r="D55" i="12"/>
  <c r="D56" i="12"/>
  <c r="D57" i="12"/>
  <c r="D49" i="12"/>
  <c r="C58" i="12"/>
  <c r="D58" i="12" s="1"/>
  <c r="D16" i="12"/>
  <c r="D17" i="12"/>
  <c r="D18" i="12"/>
  <c r="D19" i="12"/>
  <c r="D20" i="12"/>
  <c r="D21" i="12"/>
  <c r="D22" i="12"/>
  <c r="D23" i="12"/>
  <c r="D24" i="12"/>
  <c r="C25" i="12"/>
  <c r="D25" i="12" s="1"/>
</calcChain>
</file>

<file path=xl/sharedStrings.xml><?xml version="1.0" encoding="utf-8"?>
<sst xmlns="http://schemas.openxmlformats.org/spreadsheetml/2006/main" count="169" uniqueCount="56">
  <si>
    <t xml:space="preserve">Ávila  </t>
  </si>
  <si>
    <t xml:space="preserve">Burgos  </t>
  </si>
  <si>
    <t xml:space="preserve">León  </t>
  </si>
  <si>
    <t xml:space="preserve">Palencia  </t>
  </si>
  <si>
    <t xml:space="preserve">Salamanca  </t>
  </si>
  <si>
    <t xml:space="preserve">Segovia  </t>
  </si>
  <si>
    <t xml:space="preserve">Soria  </t>
  </si>
  <si>
    <t xml:space="preserve">Valladolid  </t>
  </si>
  <si>
    <t xml:space="preserve">Zamora  </t>
  </si>
  <si>
    <t xml:space="preserve"> Total Diputaciones  </t>
  </si>
  <si>
    <t>Cuadro 1.8.2-2</t>
  </si>
  <si>
    <t xml:space="preserve">Presupuestos Consolidados de las Diputaciones </t>
  </si>
  <si>
    <t xml:space="preserve"> Gastos (millones de euros)</t>
  </si>
  <si>
    <t xml:space="preserve"> </t>
  </si>
  <si>
    <t>Fuente:  Ministerio de Hacienda y Función Pública.</t>
  </si>
  <si>
    <t>Resultados definitivos</t>
  </si>
  <si>
    <t>Resultados por Provincias</t>
  </si>
  <si>
    <t/>
  </si>
  <si>
    <t>Población residente por fecha, sexo y edad (desde 1971)</t>
  </si>
  <si>
    <t>Unidades: Personas</t>
  </si>
  <si>
    <t>1 de enero de 2023</t>
  </si>
  <si>
    <t>Todas las edades</t>
  </si>
  <si>
    <t xml:space="preserve">    05 Ávila</t>
  </si>
  <si>
    <t xml:space="preserve">        Total</t>
  </si>
  <si>
    <t xml:space="preserve">    09 Burgos</t>
  </si>
  <si>
    <t xml:space="preserve">    24 León</t>
  </si>
  <si>
    <t xml:space="preserve">    34 Palencia</t>
  </si>
  <si>
    <t xml:space="preserve">    37 Salamanca</t>
  </si>
  <si>
    <t xml:space="preserve">    40 Segovia</t>
  </si>
  <si>
    <t xml:space="preserve">    42 Soria</t>
  </si>
  <si>
    <t xml:space="preserve">    47 Valladolid</t>
  </si>
  <si>
    <t xml:space="preserve">    49 Zamora</t>
  </si>
  <si>
    <t>habitantes</t>
  </si>
  <si>
    <t>1 de enero de 2022</t>
  </si>
  <si>
    <t>ppto/hab 2023</t>
  </si>
  <si>
    <t>ppto/hab 2022</t>
  </si>
  <si>
    <t>var 2022-2023</t>
  </si>
  <si>
    <t>Nombre</t>
  </si>
  <si>
    <t>Total gastos</t>
  </si>
  <si>
    <t xml:space="preserve">Diputación Prov. de Avila                                             </t>
  </si>
  <si>
    <t xml:space="preserve">Diputación Prov. de Burgos                                            </t>
  </si>
  <si>
    <t xml:space="preserve">Diputación Prov. de León                                              </t>
  </si>
  <si>
    <t xml:space="preserve">Diputación Prov. de Palencia                                          </t>
  </si>
  <si>
    <t xml:space="preserve">Diputación Prov. de Salamanca                                         </t>
  </si>
  <si>
    <t xml:space="preserve">Diputación Prov. de Segovia                                           </t>
  </si>
  <si>
    <t xml:space="preserve">Diputación Prov. de Soria                                             </t>
  </si>
  <si>
    <t xml:space="preserve">Diputación Prov. de Valladolid                                        </t>
  </si>
  <si>
    <t>% var. 23-24</t>
  </si>
  <si>
    <t>millones de euros</t>
  </si>
  <si>
    <t>euros</t>
  </si>
  <si>
    <t xml:space="preserve">Diputación Prov. de Zamora                                            </t>
  </si>
  <si>
    <t>1 de enero de 2024</t>
  </si>
  <si>
    <t>ppto/hab 2024</t>
  </si>
  <si>
    <t>var 2023-2024</t>
  </si>
  <si>
    <t>CES. Informe de Situación Económica y Social de Castilla y León en 2024</t>
  </si>
  <si>
    <t>Provinciales de Castilla y León,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</si>
</sst>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1"/>
      <color indexed="8"/>
      <name val="Arial"/>
    </font>
    <font>
      <b/>
      <sz val="10"/>
      <color indexed="8"/>
      <name val="Arial"/>
    </font>
    <font>
      <sz val="10"/>
      <color indexed="9"/>
      <name val="Arial"/>
    </font>
    <font>
      <sz val="9"/>
      <color indexed="8"/>
      <name val="Arial"/>
    </font>
    <font>
      <sz val="10"/>
      <color indexed="8"/>
      <name val="Arial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8"/>
      </patternFill>
    </fill>
  </fills>
  <borders count="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medium">
        <color indexed="55"/>
      </right>
      <top/>
      <bottom style="thin">
        <color indexed="22"/>
      </bottom>
      <diagonal/>
    </border>
  </borders>
  <cellStyleXfs count="7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6" fillId="0" borderId="0"/>
    <xf numFmtId="0" fontId="7" fillId="0" borderId="0"/>
    <xf numFmtId="0" fontId="12" fillId="0" borderId="0"/>
  </cellStyleXfs>
  <cellXfs count="38">
    <xf numFmtId="0" fontId="0" fillId="0" borderId="0" xfId="0"/>
    <xf numFmtId="0" fontId="2" fillId="2" borderId="0" xfId="1" applyAlignment="1">
      <alignment vertical="center"/>
    </xf>
    <xf numFmtId="0" fontId="1" fillId="0" borderId="0" xfId="0" applyFont="1" applyAlignment="1">
      <alignment vertical="center"/>
    </xf>
    <xf numFmtId="0" fontId="5" fillId="3" borderId="0" xfId="2" applyFont="1" applyAlignment="1">
      <alignment vertical="center"/>
    </xf>
    <xf numFmtId="4" fontId="1" fillId="0" borderId="0" xfId="0" applyNumberFormat="1" applyFont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2"/>
    </xf>
    <xf numFmtId="0" fontId="4" fillId="2" borderId="0" xfId="1" applyFont="1" applyAlignment="1">
      <alignment vertical="center"/>
    </xf>
    <xf numFmtId="0" fontId="4" fillId="2" borderId="0" xfId="1" applyFont="1" applyAlignment="1">
      <alignment horizontal="center" vertical="center"/>
    </xf>
    <xf numFmtId="4" fontId="5" fillId="3" borderId="0" xfId="2" applyNumberFormat="1" applyFont="1" applyAlignment="1">
      <alignment horizontal="right" vertical="center" indent="1"/>
    </xf>
    <xf numFmtId="4" fontId="1" fillId="0" borderId="0" xfId="0" applyNumberFormat="1" applyFont="1" applyAlignment="1">
      <alignment vertical="center"/>
    </xf>
    <xf numFmtId="164" fontId="5" fillId="4" borderId="0" xfId="0" applyNumberFormat="1" applyFont="1" applyFill="1" applyAlignment="1">
      <alignment horizontal="right" vertical="center" indent="2"/>
    </xf>
    <xf numFmtId="3" fontId="0" fillId="0" borderId="0" xfId="0" applyNumberFormat="1"/>
    <xf numFmtId="0" fontId="0" fillId="0" borderId="2" xfId="0" applyBorder="1"/>
    <xf numFmtId="0" fontId="9" fillId="0" borderId="2" xfId="0" applyFont="1" applyBorder="1" applyAlignment="1">
      <alignment horizontal="left"/>
    </xf>
    <xf numFmtId="3" fontId="11" fillId="0" borderId="2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 vertical="center" indent="1"/>
    </xf>
    <xf numFmtId="3" fontId="5" fillId="3" borderId="0" xfId="2" applyNumberFormat="1" applyFont="1" applyAlignment="1">
      <alignment horizontal="right" vertical="center" indent="1"/>
    </xf>
    <xf numFmtId="164" fontId="0" fillId="0" borderId="0" xfId="0" applyNumberFormat="1"/>
    <xf numFmtId="165" fontId="0" fillId="0" borderId="0" xfId="0" applyNumberFormat="1"/>
    <xf numFmtId="0" fontId="0" fillId="5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13" fillId="6" borderId="3" xfId="6" applyFont="1" applyFill="1" applyBorder="1" applyAlignment="1">
      <alignment horizontal="center" vertical="top" wrapText="1"/>
    </xf>
    <xf numFmtId="4" fontId="13" fillId="6" borderId="4" xfId="6" applyNumberFormat="1" applyFont="1" applyFill="1" applyBorder="1" applyAlignment="1">
      <alignment horizontal="center" vertical="top" wrapText="1"/>
    </xf>
    <xf numFmtId="0" fontId="14" fillId="7" borderId="5" xfId="3" applyFont="1" applyFill="1" applyBorder="1" applyAlignment="1">
      <alignment horizontal="left" wrapText="1"/>
    </xf>
    <xf numFmtId="4" fontId="14" fillId="0" borderId="6" xfId="3" applyNumberFormat="1" applyFont="1" applyBorder="1" applyAlignment="1">
      <alignment horizontal="right" wrapText="1"/>
    </xf>
    <xf numFmtId="0" fontId="14" fillId="7" borderId="5" xfId="3" applyFont="1" applyFill="1" applyBorder="1" applyAlignment="1">
      <alignment wrapText="1"/>
    </xf>
    <xf numFmtId="4" fontId="0" fillId="5" borderId="1" xfId="0" applyNumberFormat="1" applyFill="1" applyBorder="1" applyAlignment="1">
      <alignment horizontal="right" vertical="center" indent="1"/>
    </xf>
    <xf numFmtId="4" fontId="0" fillId="0" borderId="0" xfId="0" applyNumberFormat="1" applyAlignment="1">
      <alignment horizontal="right" vertical="center" indent="1"/>
    </xf>
    <xf numFmtId="4" fontId="0" fillId="5" borderId="0" xfId="0" applyNumberFormat="1" applyFill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164" fontId="5" fillId="3" borderId="0" xfId="2" applyNumberFormat="1" applyFont="1" applyAlignment="1">
      <alignment horizontal="right" vertical="center" indent="1"/>
    </xf>
    <xf numFmtId="0" fontId="1" fillId="0" borderId="0" xfId="0" applyFont="1" applyAlignment="1">
      <alignment vertical="center"/>
    </xf>
    <xf numFmtId="0" fontId="10" fillId="0" borderId="2" xfId="0" applyFont="1" applyBorder="1"/>
    <xf numFmtId="0" fontId="8" fillId="0" borderId="2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left"/>
    </xf>
    <xf numFmtId="4" fontId="0" fillId="0" borderId="0" xfId="0" applyNumberFormat="1"/>
  </cellXfs>
  <cellStyles count="7">
    <cellStyle name="40% - Énfasis1" xfId="2" builtinId="31"/>
    <cellStyle name="Énfasis1" xfId="1" builtinId="29"/>
    <cellStyle name="Normal" xfId="0" builtinId="0"/>
    <cellStyle name="Normal 2" xfId="4" xr:uid="{592A4C2E-464E-4A58-832B-543038E8F6CF}"/>
    <cellStyle name="Normal 3" xfId="5" xr:uid="{5CDFCED0-C6E0-4EF2-927F-65D6F92DBA9B}"/>
    <cellStyle name="Normal_Entidades locales" xfId="3" xr:uid="{00000000-0005-0000-0000-000003000000}"/>
    <cellStyle name="Normal_IngGast (2)" xfId="6" xr:uid="{D7EA8064-215B-45AF-9A53-24357708F8D8}"/>
  </cellStyles>
  <dxfs count="28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3" formatCode="#,##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64" formatCode="#,##0.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numFmt numFmtId="4" formatCode="#,##0.00"/>
      <alignment horizontal="righ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alignment vertical="center" textRotation="0" wrapText="0" indent="0" justifyLastLine="0" shrinkToFit="0" readingOrder="0"/>
    </dxf>
  </dxfs>
  <tableStyles count="1" defaultTableStyle="TableStyleMedium9" defaultPivotStyle="PivotStyleLight16">
    <tableStyle name="Invisible" pivot="0" table="0" count="0" xr9:uid="{F5B34C1A-0D9A-40AE-8C4B-41E8F69A4279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7A706AF-EB7F-475A-93C8-DC4B4B63AB92}" name="Tabla16" displayName="Tabla16" ref="A9:D18" headerRowCount="0" totalsRowShown="0" headerRowDxfId="27" dataDxfId="26" tableBorderDxfId="25">
  <tableColumns count="4">
    <tableColumn id="1" xr3:uid="{18E05542-4C06-41AD-83FA-A0A31E5F6DDE}" name="Columna1" dataDxfId="24"/>
    <tableColumn id="14" xr3:uid="{CFF99C3C-F9F8-44C0-A398-95F6A318CD0E}" name="Columna14" dataDxfId="23" dataCellStyle="Normal_Entidades locales"/>
    <tableColumn id="8" xr3:uid="{4C8A3758-C537-4502-99EA-EE52B04687E7}" name="Columna8" dataDxfId="22"/>
    <tableColumn id="6" xr3:uid="{223869C2-9465-4352-B8C2-1DBA94925268}" name="Columna6" dataDxfId="21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73664DE-787F-4682-9842-02173159BFC7}" name="Tabla162" displayName="Tabla162" ref="A16:D25" headerRowCount="0" totalsRowShown="0" headerRowDxfId="20" dataDxfId="19" tableBorderDxfId="18">
  <tableColumns count="4">
    <tableColumn id="1" xr3:uid="{8E7DE5AA-C0C0-463C-81E5-5BBD9E7F6114}" name="Columna1" dataDxfId="17"/>
    <tableColumn id="14" xr3:uid="{00220AEF-FED6-43AA-9801-85AA6FD30543}" name="Columna14" dataDxfId="16" dataCellStyle="Normal_Entidades locales"/>
    <tableColumn id="8" xr3:uid="{D64E030A-DB4D-4FDE-92C3-0753B45D13CA}" name="Columna8" dataDxfId="15">
      <calculatedColumnFormula>B30</calculatedColumnFormula>
    </tableColumn>
    <tableColumn id="6" xr3:uid="{52EF3B11-8F48-403A-AD23-8C25ABBE2670}" name="Columna6" dataDxfId="14">
      <calculatedColumnFormula>Tabla162[[#This Row],[Columna14]]*1000000/C16</calculatedColumnFormula>
    </tableColumn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81262E2-478F-4324-98C0-8BB44C361643}" name="Tabla163" displayName="Tabla163" ref="A49:D58" headerRowCount="0" totalsRowShown="0" headerRowDxfId="13" dataDxfId="12" tableBorderDxfId="11">
  <tableColumns count="4">
    <tableColumn id="1" xr3:uid="{2142CCE0-B0C7-4922-AA07-334E4943496B}" name="Columna1" dataDxfId="10"/>
    <tableColumn id="14" xr3:uid="{849A7D58-B814-4014-8718-95E5F449D20B}" name="Columna14" dataDxfId="9" dataCellStyle="Normal_Entidades locales"/>
    <tableColumn id="8" xr3:uid="{7B5B8916-B4B6-43B7-AB90-909C41336867}" name="Columna8" dataDxfId="8"/>
    <tableColumn id="6" xr3:uid="{E554655E-65A2-435D-A49D-18D7C371D543}" name="Columna6" dataDxfId="7">
      <calculatedColumnFormula>B49*1000000/C49</calculatedColumnFormula>
    </tableColumn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3422933-DBBC-4A9D-9034-0429A36B6721}" name="Tabla1625" displayName="Tabla1625" ref="A2:D11" headerRowCount="0" totalsRowShown="0" headerRowDxfId="6" dataDxfId="5" tableBorderDxfId="4">
  <tableColumns count="4">
    <tableColumn id="1" xr3:uid="{E32B5F08-1EA8-4258-A9B5-E01F3A7B0BD0}" name="Columna1" dataDxfId="3"/>
    <tableColumn id="14" xr3:uid="{5EDC93EF-3D24-4335-A501-C21C4794041E}" name="Columna14" dataDxfId="2" dataCellStyle="Normal_Entidades locales"/>
    <tableColumn id="8" xr3:uid="{18BF1B5F-985E-431A-8DFB-D723887B302B}" name="Columna8" dataDxfId="1">
      <calculatedColumnFormula>B16</calculatedColumnFormula>
    </tableColumn>
    <tableColumn id="6" xr3:uid="{0FA15237-DC31-41A4-ADB4-E443B7A795E4}" name="Columna6" dataDxfId="0">
      <calculatedColumnFormula>B2*1000000/C2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E2F9A-B8C6-4770-95BE-5E449FE9E190}">
  <sheetPr>
    <pageSetUpPr fitToPage="1"/>
  </sheetPr>
  <dimension ref="A1:E22"/>
  <sheetViews>
    <sheetView tabSelected="1" workbookViewId="0">
      <selection activeCell="C22" sqref="C22"/>
    </sheetView>
  </sheetViews>
  <sheetFormatPr baseColWidth="10" defaultRowHeight="15" x14ac:dyDescent="0.25"/>
  <cols>
    <col min="1" max="1" width="19.7109375" customWidth="1"/>
    <col min="2" max="2" width="14.5703125" customWidth="1"/>
    <col min="3" max="3" width="16" customWidth="1"/>
    <col min="4" max="4" width="13.5703125" customWidth="1"/>
  </cols>
  <sheetData>
    <row r="1" spans="1:5" ht="19.5" customHeight="1" x14ac:dyDescent="0.25">
      <c r="A1" s="6" t="s">
        <v>54</v>
      </c>
      <c r="B1" s="1"/>
      <c r="C1" s="1"/>
      <c r="D1" s="1"/>
    </row>
    <row r="2" spans="1:5" x14ac:dyDescent="0.25">
      <c r="A2" s="2"/>
      <c r="B2" s="2"/>
      <c r="C2" s="2"/>
      <c r="D2" s="2"/>
      <c r="E2" s="2"/>
    </row>
    <row r="3" spans="1:5" x14ac:dyDescent="0.25">
      <c r="A3" s="3" t="s">
        <v>10</v>
      </c>
      <c r="B3" s="3"/>
      <c r="C3" s="3"/>
      <c r="D3" s="3"/>
      <c r="E3" s="2"/>
    </row>
    <row r="4" spans="1:5" x14ac:dyDescent="0.25">
      <c r="A4" s="3" t="s">
        <v>11</v>
      </c>
      <c r="B4" s="3"/>
      <c r="C4" s="3"/>
      <c r="D4" s="3"/>
      <c r="E4" s="2"/>
    </row>
    <row r="5" spans="1:5" x14ac:dyDescent="0.25">
      <c r="A5" s="3" t="s">
        <v>55</v>
      </c>
      <c r="B5" s="3"/>
      <c r="C5" s="3"/>
      <c r="D5" s="3"/>
      <c r="E5" s="2"/>
    </row>
    <row r="6" spans="1:5" x14ac:dyDescent="0.25">
      <c r="A6" s="3" t="s">
        <v>12</v>
      </c>
      <c r="B6" s="3"/>
      <c r="C6" s="3"/>
      <c r="D6" s="3"/>
      <c r="E6" s="2"/>
    </row>
    <row r="7" spans="1:5" x14ac:dyDescent="0.25">
      <c r="A7" s="2"/>
      <c r="B7" s="2"/>
      <c r="C7" s="2"/>
      <c r="D7" s="2"/>
      <c r="E7" s="2"/>
    </row>
    <row r="8" spans="1:5" ht="18.95" customHeight="1" x14ac:dyDescent="0.25">
      <c r="A8" s="2"/>
      <c r="B8" s="7">
        <v>2023</v>
      </c>
      <c r="C8" s="7">
        <v>2024</v>
      </c>
      <c r="D8" s="7" t="s">
        <v>47</v>
      </c>
      <c r="E8" s="2"/>
    </row>
    <row r="9" spans="1:5" ht="18.95" customHeight="1" x14ac:dyDescent="0.25">
      <c r="A9" s="2" t="s">
        <v>0</v>
      </c>
      <c r="B9" s="4">
        <v>81.72</v>
      </c>
      <c r="C9" s="4">
        <v>84.227649799999995</v>
      </c>
      <c r="D9" s="5">
        <v>3.0685876162506105</v>
      </c>
      <c r="E9" s="2"/>
    </row>
    <row r="10" spans="1:5" ht="18.95" customHeight="1" x14ac:dyDescent="0.25">
      <c r="A10" s="2" t="s">
        <v>1</v>
      </c>
      <c r="B10" s="4">
        <v>146.46</v>
      </c>
      <c r="C10" s="4">
        <v>159.82759999999999</v>
      </c>
      <c r="D10" s="5">
        <v>9.127133688379061</v>
      </c>
      <c r="E10" s="2"/>
    </row>
    <row r="11" spans="1:5" ht="18.95" customHeight="1" x14ac:dyDescent="0.25">
      <c r="A11" s="2" t="s">
        <v>2</v>
      </c>
      <c r="B11" s="4">
        <v>174.89</v>
      </c>
      <c r="C11" s="4">
        <v>215.03416881000001</v>
      </c>
      <c r="D11" s="5">
        <v>22.95395323346105</v>
      </c>
      <c r="E11" s="2"/>
    </row>
    <row r="12" spans="1:5" ht="18.95" customHeight="1" x14ac:dyDescent="0.25">
      <c r="A12" s="2" t="s">
        <v>3</v>
      </c>
      <c r="B12" s="4">
        <v>88.42</v>
      </c>
      <c r="C12" s="4">
        <v>102.15386100000001</v>
      </c>
      <c r="D12" s="5">
        <v>15.532527708663196</v>
      </c>
      <c r="E12" s="2"/>
    </row>
    <row r="13" spans="1:5" ht="18.95" customHeight="1" x14ac:dyDescent="0.25">
      <c r="A13" s="2" t="s">
        <v>4</v>
      </c>
      <c r="B13" s="4">
        <v>149.55000000000001</v>
      </c>
      <c r="C13" s="4">
        <v>156.12321700000001</v>
      </c>
      <c r="D13" s="5">
        <v>4.3953306586425924</v>
      </c>
      <c r="E13" s="2"/>
    </row>
    <row r="14" spans="1:5" ht="18.95" customHeight="1" x14ac:dyDescent="0.25">
      <c r="A14" s="2" t="s">
        <v>5</v>
      </c>
      <c r="B14" s="4">
        <v>90.33</v>
      </c>
      <c r="C14" s="4">
        <v>90.4315</v>
      </c>
      <c r="D14" s="5">
        <v>0.11236576995460723</v>
      </c>
      <c r="E14" s="2"/>
    </row>
    <row r="15" spans="1:5" ht="18.95" customHeight="1" x14ac:dyDescent="0.25">
      <c r="A15" s="2" t="s">
        <v>6</v>
      </c>
      <c r="B15" s="4">
        <v>79.900000000000006</v>
      </c>
      <c r="C15" s="4">
        <v>84.863</v>
      </c>
      <c r="D15" s="5">
        <v>6.2115143929912193</v>
      </c>
      <c r="E15" s="2"/>
    </row>
    <row r="16" spans="1:5" ht="18.95" customHeight="1" x14ac:dyDescent="0.25">
      <c r="A16" s="2" t="s">
        <v>7</v>
      </c>
      <c r="B16" s="4">
        <v>141.58000000000001</v>
      </c>
      <c r="C16" s="4">
        <v>153.11270145000003</v>
      </c>
      <c r="D16" s="5">
        <v>8.1457136954372089</v>
      </c>
      <c r="E16" s="2"/>
    </row>
    <row r="17" spans="1:5" ht="18.95" customHeight="1" x14ac:dyDescent="0.25">
      <c r="A17" s="2" t="s">
        <v>8</v>
      </c>
      <c r="B17" s="4">
        <v>84.51</v>
      </c>
      <c r="C17" s="4">
        <v>88.829851969999993</v>
      </c>
      <c r="D17" s="5">
        <v>5.1116459235593368</v>
      </c>
      <c r="E17" s="9"/>
    </row>
    <row r="18" spans="1:5" ht="18.95" customHeight="1" x14ac:dyDescent="0.25">
      <c r="A18" s="3" t="s">
        <v>9</v>
      </c>
      <c r="B18" s="8">
        <v>1037.3600000000001</v>
      </c>
      <c r="C18" s="8">
        <v>1134.60355003</v>
      </c>
      <c r="D18" s="10">
        <v>9.3741372358679484</v>
      </c>
      <c r="E18" s="2"/>
    </row>
    <row r="19" spans="1:5" ht="21.75" customHeight="1" x14ac:dyDescent="0.25">
      <c r="A19" s="32" t="s">
        <v>14</v>
      </c>
      <c r="B19" s="32"/>
      <c r="C19" s="32"/>
      <c r="D19" s="32"/>
      <c r="E19" s="2"/>
    </row>
    <row r="22" spans="1:5" x14ac:dyDescent="0.25">
      <c r="C22" s="37"/>
    </row>
  </sheetData>
  <mergeCells count="1">
    <mergeCell ref="A19:D19"/>
  </mergeCells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E3478-B810-4862-95DD-95D66D2098D4}">
  <dimension ref="A1:L26"/>
  <sheetViews>
    <sheetView workbookViewId="0">
      <selection activeCell="H25" sqref="H25"/>
    </sheetView>
  </sheetViews>
  <sheetFormatPr baseColWidth="10" defaultRowHeight="15" x14ac:dyDescent="0.25"/>
  <cols>
    <col min="1" max="1" width="39" customWidth="1"/>
    <col min="2" max="2" width="19.5703125" customWidth="1"/>
    <col min="3" max="7" width="9.140625" customWidth="1"/>
    <col min="8" max="8" width="29.140625" customWidth="1"/>
    <col min="9" max="9" width="10.42578125" customWidth="1"/>
    <col min="10" max="10" width="9.140625" customWidth="1"/>
    <col min="11" max="11" width="29.85546875" customWidth="1"/>
  </cols>
  <sheetData>
    <row r="1" spans="1:12" x14ac:dyDescent="0.25">
      <c r="A1" s="34" t="s">
        <v>15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 x14ac:dyDescent="0.25">
      <c r="A2" s="35" t="s">
        <v>16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x14ac:dyDescent="0.25">
      <c r="A3" s="33" t="s">
        <v>17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2" x14ac:dyDescent="0.25">
      <c r="A4" s="34" t="s">
        <v>18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2" x14ac:dyDescent="0.25">
      <c r="A5" s="35" t="s">
        <v>19</v>
      </c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1:12" x14ac:dyDescent="0.25">
      <c r="A6" s="33" t="s">
        <v>17</v>
      </c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2" x14ac:dyDescent="0.25">
      <c r="A7" s="12" t="s">
        <v>13</v>
      </c>
      <c r="B7" s="13" t="s">
        <v>20</v>
      </c>
      <c r="D7" s="13" t="s">
        <v>51</v>
      </c>
    </row>
    <row r="8" spans="1:12" x14ac:dyDescent="0.25">
      <c r="A8" s="36" t="s">
        <v>21</v>
      </c>
      <c r="B8" s="36"/>
    </row>
    <row r="9" spans="1:12" x14ac:dyDescent="0.25">
      <c r="A9" s="36" t="s">
        <v>22</v>
      </c>
      <c r="B9" s="36"/>
    </row>
    <row r="10" spans="1:12" ht="15.75" thickBot="1" x14ac:dyDescent="0.3">
      <c r="A10" s="13" t="s">
        <v>23</v>
      </c>
      <c r="B10" s="14">
        <v>159764</v>
      </c>
      <c r="D10" s="11">
        <v>158989</v>
      </c>
      <c r="H10" t="s">
        <v>49</v>
      </c>
      <c r="K10" t="s">
        <v>48</v>
      </c>
    </row>
    <row r="11" spans="1:12" ht="22.5" x14ac:dyDescent="0.25">
      <c r="A11" s="36" t="s">
        <v>24</v>
      </c>
      <c r="B11" s="36"/>
      <c r="H11" s="22" t="s">
        <v>37</v>
      </c>
      <c r="I11" s="23" t="s">
        <v>38</v>
      </c>
      <c r="K11" s="22" t="s">
        <v>37</v>
      </c>
      <c r="L11" s="23" t="s">
        <v>38</v>
      </c>
    </row>
    <row r="12" spans="1:12" x14ac:dyDescent="0.25">
      <c r="A12" s="13" t="s">
        <v>23</v>
      </c>
      <c r="B12" s="14">
        <v>357370</v>
      </c>
      <c r="D12" s="11">
        <v>358948</v>
      </c>
      <c r="H12" s="24" t="s">
        <v>39</v>
      </c>
      <c r="I12" s="25">
        <v>84227649.799999997</v>
      </c>
      <c r="K12" s="24" t="s">
        <v>39</v>
      </c>
      <c r="L12" s="25">
        <f t="shared" ref="L12:L20" si="0">I12/1000000</f>
        <v>84.227649799999995</v>
      </c>
    </row>
    <row r="13" spans="1:12" x14ac:dyDescent="0.25">
      <c r="A13" s="36" t="s">
        <v>25</v>
      </c>
      <c r="B13" s="36"/>
      <c r="H13" s="24" t="s">
        <v>40</v>
      </c>
      <c r="I13" s="25">
        <v>159827600</v>
      </c>
      <c r="K13" s="24" t="s">
        <v>40</v>
      </c>
      <c r="L13" s="25">
        <f t="shared" si="0"/>
        <v>159.82759999999999</v>
      </c>
    </row>
    <row r="14" spans="1:12" x14ac:dyDescent="0.25">
      <c r="A14" s="13" t="s">
        <v>23</v>
      </c>
      <c r="B14" s="14">
        <v>448573</v>
      </c>
      <c r="D14" s="11">
        <v>446445</v>
      </c>
      <c r="H14" s="24" t="s">
        <v>41</v>
      </c>
      <c r="I14" s="25">
        <v>215034168.81</v>
      </c>
      <c r="K14" s="24" t="s">
        <v>41</v>
      </c>
      <c r="L14" s="25">
        <f t="shared" si="0"/>
        <v>215.03416881000001</v>
      </c>
    </row>
    <row r="15" spans="1:12" x14ac:dyDescent="0.25">
      <c r="A15" s="36" t="s">
        <v>26</v>
      </c>
      <c r="B15" s="36"/>
      <c r="H15" s="24" t="s">
        <v>42</v>
      </c>
      <c r="I15" s="25">
        <v>102153861</v>
      </c>
      <c r="K15" s="24" t="s">
        <v>42</v>
      </c>
      <c r="L15" s="25">
        <f t="shared" si="0"/>
        <v>102.15386100000001</v>
      </c>
    </row>
    <row r="16" spans="1:12" x14ac:dyDescent="0.25">
      <c r="A16" s="13" t="s">
        <v>23</v>
      </c>
      <c r="B16" s="14">
        <v>157787</v>
      </c>
      <c r="D16" s="11">
        <v>158115</v>
      </c>
      <c r="H16" s="26" t="s">
        <v>43</v>
      </c>
      <c r="I16" s="25">
        <v>156123217</v>
      </c>
      <c r="K16" s="26" t="s">
        <v>43</v>
      </c>
      <c r="L16" s="25">
        <f t="shared" si="0"/>
        <v>156.12321700000001</v>
      </c>
    </row>
    <row r="17" spans="1:12" x14ac:dyDescent="0.25">
      <c r="A17" s="36" t="s">
        <v>27</v>
      </c>
      <c r="B17" s="36"/>
      <c r="H17" s="24" t="s">
        <v>44</v>
      </c>
      <c r="I17" s="25">
        <v>90431500</v>
      </c>
      <c r="K17" s="24" t="s">
        <v>44</v>
      </c>
      <c r="L17" s="25">
        <f t="shared" si="0"/>
        <v>90.4315</v>
      </c>
    </row>
    <row r="18" spans="1:12" x14ac:dyDescent="0.25">
      <c r="A18" s="13" t="s">
        <v>23</v>
      </c>
      <c r="B18" s="14">
        <v>327089</v>
      </c>
      <c r="D18" s="11">
        <v>327685</v>
      </c>
      <c r="H18" s="24" t="s">
        <v>45</v>
      </c>
      <c r="I18" s="25">
        <v>84863000</v>
      </c>
      <c r="K18" s="24" t="s">
        <v>45</v>
      </c>
      <c r="L18" s="25">
        <f t="shared" si="0"/>
        <v>84.863</v>
      </c>
    </row>
    <row r="19" spans="1:12" x14ac:dyDescent="0.25">
      <c r="A19" s="36" t="s">
        <v>28</v>
      </c>
      <c r="B19" s="36"/>
      <c r="H19" s="24" t="s">
        <v>46</v>
      </c>
      <c r="I19" s="25">
        <v>153112701.45000002</v>
      </c>
      <c r="K19" s="24" t="s">
        <v>46</v>
      </c>
      <c r="L19" s="25">
        <f t="shared" si="0"/>
        <v>153.11270145000003</v>
      </c>
    </row>
    <row r="20" spans="1:12" x14ac:dyDescent="0.25">
      <c r="A20" s="13" t="s">
        <v>23</v>
      </c>
      <c r="B20" s="14">
        <v>155332</v>
      </c>
      <c r="D20" s="11">
        <v>156788</v>
      </c>
      <c r="H20" s="24" t="s">
        <v>50</v>
      </c>
      <c r="I20" s="25">
        <v>88829851.969999999</v>
      </c>
      <c r="K20" s="24" t="s">
        <v>50</v>
      </c>
      <c r="L20" s="25">
        <f t="shared" si="0"/>
        <v>88.829851969999993</v>
      </c>
    </row>
    <row r="21" spans="1:12" x14ac:dyDescent="0.25">
      <c r="A21" s="36" t="s">
        <v>29</v>
      </c>
      <c r="B21" s="36"/>
    </row>
    <row r="22" spans="1:12" x14ac:dyDescent="0.25">
      <c r="A22" s="13" t="s">
        <v>23</v>
      </c>
      <c r="B22" s="14">
        <v>89528</v>
      </c>
      <c r="D22" s="11">
        <v>90150</v>
      </c>
    </row>
    <row r="23" spans="1:12" x14ac:dyDescent="0.25">
      <c r="A23" s="36" t="s">
        <v>30</v>
      </c>
      <c r="B23" s="36"/>
    </row>
    <row r="24" spans="1:12" x14ac:dyDescent="0.25">
      <c r="A24" s="13" t="s">
        <v>23</v>
      </c>
      <c r="B24" s="14">
        <v>521333</v>
      </c>
      <c r="D24" s="11">
        <v>525398</v>
      </c>
    </row>
    <row r="25" spans="1:12" x14ac:dyDescent="0.25">
      <c r="A25" s="36" t="s">
        <v>31</v>
      </c>
      <c r="B25" s="36"/>
    </row>
    <row r="26" spans="1:12" x14ac:dyDescent="0.25">
      <c r="A26" s="13" t="s">
        <v>23</v>
      </c>
      <c r="B26" s="14">
        <v>166927</v>
      </c>
      <c r="D26" s="11">
        <v>165832</v>
      </c>
    </row>
  </sheetData>
  <mergeCells count="16">
    <mergeCell ref="A19:B19"/>
    <mergeCell ref="A21:B21"/>
    <mergeCell ref="A23:B23"/>
    <mergeCell ref="A25:B25"/>
    <mergeCell ref="A8:B8"/>
    <mergeCell ref="A9:B9"/>
    <mergeCell ref="A11:B11"/>
    <mergeCell ref="A13:B13"/>
    <mergeCell ref="A15:B15"/>
    <mergeCell ref="A17:B17"/>
    <mergeCell ref="A6:K6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B5F60B-4BA1-4FC7-A6FC-BA77E5F8AEE2}">
  <dimension ref="A1:J80"/>
  <sheetViews>
    <sheetView workbookViewId="0">
      <selection activeCell="J8" sqref="J8"/>
    </sheetView>
  </sheetViews>
  <sheetFormatPr baseColWidth="10" defaultRowHeight="15" x14ac:dyDescent="0.25"/>
  <cols>
    <col min="1" max="1" width="18.42578125" customWidth="1"/>
    <col min="2" max="2" width="14.5703125" customWidth="1"/>
    <col min="3" max="3" width="16" customWidth="1"/>
    <col min="4" max="4" width="14.42578125" customWidth="1"/>
    <col min="7" max="7" width="14.42578125" customWidth="1"/>
    <col min="8" max="8" width="14.5703125" customWidth="1"/>
  </cols>
  <sheetData>
    <row r="1" spans="1:10" x14ac:dyDescent="0.25">
      <c r="A1" s="2"/>
      <c r="B1" s="7">
        <v>2024</v>
      </c>
      <c r="C1" s="7" t="s">
        <v>32</v>
      </c>
      <c r="D1" s="7" t="s">
        <v>52</v>
      </c>
      <c r="G1" t="s">
        <v>52</v>
      </c>
      <c r="H1" t="s">
        <v>34</v>
      </c>
      <c r="I1" t="s">
        <v>53</v>
      </c>
    </row>
    <row r="2" spans="1:10" x14ac:dyDescent="0.25">
      <c r="A2" s="2" t="s">
        <v>0</v>
      </c>
      <c r="B2" s="27">
        <v>84.227649799999995</v>
      </c>
      <c r="C2" s="15">
        <f>C29</f>
        <v>158989</v>
      </c>
      <c r="D2" s="30">
        <f t="shared" ref="D2:D11" si="0">B2*1000000/C2</f>
        <v>529.77029731616653</v>
      </c>
      <c r="F2" s="19" t="s">
        <v>0</v>
      </c>
      <c r="G2" s="17">
        <f>Tabla1625[[#This Row],[Columna6]]</f>
        <v>529.77029731616653</v>
      </c>
      <c r="H2" s="17">
        <f>D16</f>
        <v>511.50446909191055</v>
      </c>
      <c r="I2" s="18">
        <f>(G2*100/H2)-100</f>
        <v>3.571000710254566</v>
      </c>
      <c r="J2">
        <v>8</v>
      </c>
    </row>
    <row r="3" spans="1:10" x14ac:dyDescent="0.25">
      <c r="A3" s="2" t="s">
        <v>1</v>
      </c>
      <c r="B3" s="28">
        <v>159.82759999999999</v>
      </c>
      <c r="C3" s="15">
        <f>C31</f>
        <v>358948</v>
      </c>
      <c r="D3" s="30">
        <f t="shared" si="0"/>
        <v>445.26672387086711</v>
      </c>
      <c r="F3" s="20" t="s">
        <v>1</v>
      </c>
      <c r="G3" s="17">
        <f>Tabla1625[[#This Row],[Columna6]]</f>
        <v>445.26672387086711</v>
      </c>
      <c r="H3" s="17">
        <f t="shared" ref="H3:H10" si="1">D17</f>
        <v>409.82734980552368</v>
      </c>
      <c r="I3" s="18">
        <f t="shared" ref="I3:I10" si="2">(G3*100/H3)-100</f>
        <v>8.6473911714678309</v>
      </c>
      <c r="J3">
        <v>3</v>
      </c>
    </row>
    <row r="4" spans="1:10" x14ac:dyDescent="0.25">
      <c r="A4" s="2" t="s">
        <v>2</v>
      </c>
      <c r="B4" s="29">
        <v>215.03416881000001</v>
      </c>
      <c r="C4" s="15">
        <f>C33</f>
        <v>446445</v>
      </c>
      <c r="D4" s="30">
        <f t="shared" si="0"/>
        <v>481.6588130900783</v>
      </c>
      <c r="F4" s="21" t="s">
        <v>2</v>
      </c>
      <c r="G4" s="17">
        <f>Tabla1625[[#This Row],[Columna6]]</f>
        <v>481.6588130900783</v>
      </c>
      <c r="H4" s="17">
        <f t="shared" si="1"/>
        <v>389.88079978063769</v>
      </c>
      <c r="I4" s="18">
        <f t="shared" si="2"/>
        <v>23.540018734207621</v>
      </c>
      <c r="J4">
        <v>1</v>
      </c>
    </row>
    <row r="5" spans="1:10" x14ac:dyDescent="0.25">
      <c r="A5" s="2" t="s">
        <v>3</v>
      </c>
      <c r="B5" s="28">
        <v>102.15386100000001</v>
      </c>
      <c r="C5" s="15">
        <f>C35</f>
        <v>158115</v>
      </c>
      <c r="D5" s="30">
        <f t="shared" si="0"/>
        <v>646.07318091262687</v>
      </c>
      <c r="F5" s="20" t="s">
        <v>3</v>
      </c>
      <c r="G5" s="17">
        <f>Tabla1625[[#This Row],[Columna6]]</f>
        <v>646.07318091262687</v>
      </c>
      <c r="H5" s="17">
        <f t="shared" si="1"/>
        <v>560.3756963501429</v>
      </c>
      <c r="I5" s="18">
        <f t="shared" si="2"/>
        <v>15.292862470776583</v>
      </c>
      <c r="J5">
        <v>2</v>
      </c>
    </row>
    <row r="6" spans="1:10" x14ac:dyDescent="0.25">
      <c r="A6" s="2" t="s">
        <v>4</v>
      </c>
      <c r="B6" s="29">
        <v>156.12321700000001</v>
      </c>
      <c r="C6" s="15">
        <f>C37</f>
        <v>327685</v>
      </c>
      <c r="D6" s="30">
        <f t="shared" si="0"/>
        <v>476.44297724949263</v>
      </c>
      <c r="F6" s="21" t="s">
        <v>4</v>
      </c>
      <c r="G6" s="17">
        <f>Tabla1625[[#This Row],[Columna6]]</f>
        <v>476.44297724949263</v>
      </c>
      <c r="H6" s="17">
        <f t="shared" si="1"/>
        <v>457.2150087590839</v>
      </c>
      <c r="I6" s="18">
        <f t="shared" si="2"/>
        <v>4.2054543534331685</v>
      </c>
      <c r="J6">
        <v>7</v>
      </c>
    </row>
    <row r="7" spans="1:10" x14ac:dyDescent="0.25">
      <c r="A7" s="2" t="s">
        <v>5</v>
      </c>
      <c r="B7" s="28">
        <v>90.4315</v>
      </c>
      <c r="C7" s="15">
        <f>C39</f>
        <v>156788</v>
      </c>
      <c r="D7" s="30">
        <f t="shared" si="0"/>
        <v>576.77564609536444</v>
      </c>
      <c r="F7" s="20" t="s">
        <v>5</v>
      </c>
      <c r="G7" s="17">
        <f>Tabla1625[[#This Row],[Columna6]]</f>
        <v>576.77564609536444</v>
      </c>
      <c r="H7" s="17">
        <f t="shared" si="1"/>
        <v>581.52859681198981</v>
      </c>
      <c r="I7" s="18">
        <f t="shared" si="2"/>
        <v>-0.8173202044889365</v>
      </c>
      <c r="J7">
        <v>9</v>
      </c>
    </row>
    <row r="8" spans="1:10" x14ac:dyDescent="0.25">
      <c r="A8" s="2" t="s">
        <v>6</v>
      </c>
      <c r="B8" s="29">
        <v>84.863</v>
      </c>
      <c r="C8" s="15">
        <f>C41</f>
        <v>90150</v>
      </c>
      <c r="D8" s="30">
        <f t="shared" si="0"/>
        <v>941.35330005546314</v>
      </c>
      <c r="F8" s="21" t="s">
        <v>6</v>
      </c>
      <c r="G8" s="17">
        <f>Tabla1625[[#This Row],[Columna6]]</f>
        <v>941.35330005546314</v>
      </c>
      <c r="H8" s="17">
        <f t="shared" si="1"/>
        <v>892.45822535966397</v>
      </c>
      <c r="I8" s="18">
        <f t="shared" si="2"/>
        <v>5.4786961794311821</v>
      </c>
      <c r="J8">
        <v>6</v>
      </c>
    </row>
    <row r="9" spans="1:10" x14ac:dyDescent="0.25">
      <c r="A9" s="2" t="s">
        <v>7</v>
      </c>
      <c r="B9" s="28">
        <v>153.11270145000003</v>
      </c>
      <c r="C9" s="15">
        <f>C43</f>
        <v>525398</v>
      </c>
      <c r="D9" s="30">
        <f t="shared" si="0"/>
        <v>291.42231498787589</v>
      </c>
      <c r="F9" s="20" t="s">
        <v>7</v>
      </c>
      <c r="G9" s="17">
        <f>Tabla1625[[#This Row],[Columna6]]</f>
        <v>291.42231498787589</v>
      </c>
      <c r="H9" s="17">
        <f t="shared" si="1"/>
        <v>271.57306366564171</v>
      </c>
      <c r="I9" s="18">
        <f t="shared" si="2"/>
        <v>7.3089911990212784</v>
      </c>
      <c r="J9">
        <v>4</v>
      </c>
    </row>
    <row r="10" spans="1:10" x14ac:dyDescent="0.25">
      <c r="A10" s="2" t="s">
        <v>8</v>
      </c>
      <c r="B10" s="29">
        <v>88.829851969999993</v>
      </c>
      <c r="C10" s="15">
        <f>C45</f>
        <v>165832</v>
      </c>
      <c r="D10" s="30">
        <f t="shared" si="0"/>
        <v>535.66170564185438</v>
      </c>
      <c r="F10" s="21" t="s">
        <v>8</v>
      </c>
      <c r="G10" s="17">
        <f>Tabla1625[[#This Row],[Columna6]]</f>
        <v>535.66170564185438</v>
      </c>
      <c r="H10" s="17">
        <f t="shared" si="1"/>
        <v>506.26920749788832</v>
      </c>
      <c r="I10" s="18">
        <f t="shared" si="2"/>
        <v>5.8057052865670613</v>
      </c>
      <c r="J10">
        <v>5</v>
      </c>
    </row>
    <row r="11" spans="1:10" x14ac:dyDescent="0.25">
      <c r="A11" s="3" t="s">
        <v>9</v>
      </c>
      <c r="B11" s="8">
        <v>1134.60355003</v>
      </c>
      <c r="C11" s="16">
        <f>C2+C3+C4+C5+C6+C7+C8+C9+C10</f>
        <v>2388350</v>
      </c>
      <c r="D11" s="31">
        <f t="shared" si="0"/>
        <v>475.05748739925053</v>
      </c>
      <c r="G11" s="17"/>
      <c r="H11" s="17"/>
      <c r="I11" s="18"/>
    </row>
    <row r="15" spans="1:10" x14ac:dyDescent="0.25">
      <c r="A15" s="2"/>
      <c r="B15" s="7">
        <v>2023</v>
      </c>
      <c r="C15" s="7" t="s">
        <v>32</v>
      </c>
      <c r="D15" s="7" t="s">
        <v>34</v>
      </c>
      <c r="G15" t="s">
        <v>34</v>
      </c>
      <c r="H15" t="s">
        <v>35</v>
      </c>
      <c r="I15" t="s">
        <v>36</v>
      </c>
    </row>
    <row r="16" spans="1:10" x14ac:dyDescent="0.25">
      <c r="A16" s="2" t="s">
        <v>0</v>
      </c>
      <c r="B16" s="4">
        <v>81.72</v>
      </c>
      <c r="C16" s="15">
        <v>159764</v>
      </c>
      <c r="D16" s="5">
        <f>Tabla162[[#This Row],[Columna14]]*1000000/C16</f>
        <v>511.50446909191055</v>
      </c>
      <c r="F16" s="19" t="s">
        <v>0</v>
      </c>
      <c r="G16" s="17">
        <v>511.50446909191055</v>
      </c>
      <c r="H16" s="17">
        <v>469.7457608326734</v>
      </c>
      <c r="I16" s="18">
        <f>(G16*100/H16)-100</f>
        <v>8.8896402567243058</v>
      </c>
      <c r="J16">
        <v>7</v>
      </c>
    </row>
    <row r="17" spans="1:10" x14ac:dyDescent="0.25">
      <c r="A17" s="2" t="s">
        <v>1</v>
      </c>
      <c r="B17" s="4">
        <v>146.46</v>
      </c>
      <c r="C17" s="15">
        <v>357370</v>
      </c>
      <c r="D17" s="5">
        <f>Tabla162[[#This Row],[Columna14]]*1000000/C17</f>
        <v>409.82734980552368</v>
      </c>
      <c r="F17" s="20" t="s">
        <v>1</v>
      </c>
      <c r="G17" s="17">
        <v>409.82734980552368</v>
      </c>
      <c r="H17" s="17">
        <v>386.53444029240853</v>
      </c>
      <c r="I17" s="18">
        <f t="shared" ref="I17:I24" si="3">(G17*100/H17)-100</f>
        <v>6.0260890324531999</v>
      </c>
      <c r="J17">
        <v>9</v>
      </c>
    </row>
    <row r="18" spans="1:10" x14ac:dyDescent="0.25">
      <c r="A18" s="2" t="s">
        <v>2</v>
      </c>
      <c r="B18" s="4">
        <v>174.89</v>
      </c>
      <c r="C18" s="15">
        <v>448573</v>
      </c>
      <c r="D18" s="5">
        <f>Tabla162[[#This Row],[Columna14]]*1000000/C18</f>
        <v>389.88079978063769</v>
      </c>
      <c r="F18" s="21" t="s">
        <v>2</v>
      </c>
      <c r="G18" s="17">
        <v>389.88079978063769</v>
      </c>
      <c r="H18" s="17">
        <v>338.9260648830325</v>
      </c>
      <c r="I18" s="18">
        <f t="shared" si="3"/>
        <v>15.034174168690825</v>
      </c>
      <c r="J18">
        <v>3</v>
      </c>
    </row>
    <row r="19" spans="1:10" x14ac:dyDescent="0.25">
      <c r="A19" s="2" t="s">
        <v>3</v>
      </c>
      <c r="B19" s="4">
        <v>88.42</v>
      </c>
      <c r="C19" s="15">
        <v>157787</v>
      </c>
      <c r="D19" s="5">
        <f>Tabla162[[#This Row],[Columna14]]*1000000/C19</f>
        <v>560.3756963501429</v>
      </c>
      <c r="F19" s="20" t="s">
        <v>3</v>
      </c>
      <c r="G19" s="17">
        <v>560.3756963501429</v>
      </c>
      <c r="H19" s="17">
        <v>510.31028589874234</v>
      </c>
      <c r="I19" s="18">
        <f t="shared" si="3"/>
        <v>9.8107782333305238</v>
      </c>
      <c r="J19">
        <v>6</v>
      </c>
    </row>
    <row r="20" spans="1:10" x14ac:dyDescent="0.25">
      <c r="A20" s="2" t="s">
        <v>4</v>
      </c>
      <c r="B20" s="4">
        <v>149.55000000000001</v>
      </c>
      <c r="C20" s="15">
        <v>327089</v>
      </c>
      <c r="D20" s="5">
        <f>Tabla162[[#This Row],[Columna14]]*1000000/C20</f>
        <v>457.2150087590839</v>
      </c>
      <c r="F20" s="21" t="s">
        <v>4</v>
      </c>
      <c r="G20" s="17">
        <v>457.2150087590839</v>
      </c>
      <c r="H20" s="17">
        <v>421.94228052162987</v>
      </c>
      <c r="I20" s="18">
        <f t="shared" si="3"/>
        <v>8.3596098010959707</v>
      </c>
      <c r="J20">
        <v>8</v>
      </c>
    </row>
    <row r="21" spans="1:10" x14ac:dyDescent="0.25">
      <c r="A21" s="2" t="s">
        <v>5</v>
      </c>
      <c r="B21" s="4">
        <v>90.33</v>
      </c>
      <c r="C21" s="15">
        <v>155332</v>
      </c>
      <c r="D21" s="5">
        <f>Tabla162[[#This Row],[Columna14]]*1000000/C21</f>
        <v>581.52859681198981</v>
      </c>
      <c r="F21" s="20" t="s">
        <v>5</v>
      </c>
      <c r="G21" s="17">
        <v>581.52859681198981</v>
      </c>
      <c r="H21" s="17">
        <v>482.37505773071143</v>
      </c>
      <c r="I21" s="18">
        <f t="shared" si="3"/>
        <v>20.555279028674704</v>
      </c>
      <c r="J21">
        <v>2</v>
      </c>
    </row>
    <row r="22" spans="1:10" x14ac:dyDescent="0.25">
      <c r="A22" s="2" t="s">
        <v>6</v>
      </c>
      <c r="B22" s="4">
        <v>79.900000000000006</v>
      </c>
      <c r="C22" s="15">
        <v>89528</v>
      </c>
      <c r="D22" s="5">
        <f>Tabla162[[#This Row],[Columna14]]*1000000/C22</f>
        <v>892.45822535966397</v>
      </c>
      <c r="F22" s="21" t="s">
        <v>6</v>
      </c>
      <c r="G22" s="17">
        <v>892.45822535966397</v>
      </c>
      <c r="H22" s="17">
        <v>667.15725121702701</v>
      </c>
      <c r="I22" s="18">
        <f t="shared" si="3"/>
        <v>33.770295343660479</v>
      </c>
      <c r="J22">
        <v>1</v>
      </c>
    </row>
    <row r="23" spans="1:10" x14ac:dyDescent="0.25">
      <c r="A23" s="2" t="s">
        <v>7</v>
      </c>
      <c r="B23" s="4">
        <v>141.58000000000001</v>
      </c>
      <c r="C23" s="15">
        <v>521333</v>
      </c>
      <c r="D23" s="5">
        <f>Tabla162[[#This Row],[Columna14]]*1000000/C23</f>
        <v>271.57306366564171</v>
      </c>
      <c r="F23" s="20" t="s">
        <v>7</v>
      </c>
      <c r="G23" s="17">
        <v>271.57306366564171</v>
      </c>
      <c r="H23" s="17">
        <v>241.7949939014741</v>
      </c>
      <c r="I23" s="18">
        <f t="shared" si="3"/>
        <v>12.315420300348109</v>
      </c>
      <c r="J23">
        <v>5</v>
      </c>
    </row>
    <row r="24" spans="1:10" x14ac:dyDescent="0.25">
      <c r="A24" s="2" t="s">
        <v>8</v>
      </c>
      <c r="B24" s="4">
        <v>84.51</v>
      </c>
      <c r="C24" s="15">
        <v>166927</v>
      </c>
      <c r="D24" s="5">
        <f>Tabla162[[#This Row],[Columna14]]*1000000/C24</f>
        <v>506.26920749788832</v>
      </c>
      <c r="F24" s="21" t="s">
        <v>8</v>
      </c>
      <c r="G24" s="17">
        <v>506.26920749788832</v>
      </c>
      <c r="H24" s="17">
        <v>449.83773703147716</v>
      </c>
      <c r="I24" s="18">
        <f t="shared" si="3"/>
        <v>12.544850247293155</v>
      </c>
      <c r="J24">
        <v>4</v>
      </c>
    </row>
    <row r="25" spans="1:10" x14ac:dyDescent="0.25">
      <c r="A25" s="3" t="s">
        <v>9</v>
      </c>
      <c r="B25" s="8">
        <v>1037.3600000000001</v>
      </c>
      <c r="C25" s="16">
        <f>C16+C17+C18+C19+C20+C21+C22+C23+C24</f>
        <v>2383703</v>
      </c>
      <c r="D25" s="10">
        <f>Tabla162[[#This Row],[Columna14]]*1000000/C25</f>
        <v>435.1884441979559</v>
      </c>
      <c r="G25" s="17"/>
      <c r="H25" s="17"/>
      <c r="I25" s="18"/>
    </row>
    <row r="26" spans="1:10" x14ac:dyDescent="0.25">
      <c r="C26" s="13" t="s">
        <v>51</v>
      </c>
    </row>
    <row r="28" spans="1:10" x14ac:dyDescent="0.25">
      <c r="A28" t="s">
        <v>22</v>
      </c>
    </row>
    <row r="29" spans="1:10" x14ac:dyDescent="0.25">
      <c r="A29" t="s">
        <v>23</v>
      </c>
      <c r="B29" s="11">
        <v>159764</v>
      </c>
      <c r="C29" s="11">
        <v>158989</v>
      </c>
    </row>
    <row r="30" spans="1:10" x14ac:dyDescent="0.25">
      <c r="A30" t="s">
        <v>24</v>
      </c>
    </row>
    <row r="31" spans="1:10" x14ac:dyDescent="0.25">
      <c r="A31" t="s">
        <v>23</v>
      </c>
      <c r="B31" s="11">
        <v>357370</v>
      </c>
      <c r="C31" s="11">
        <v>358948</v>
      </c>
    </row>
    <row r="32" spans="1:10" x14ac:dyDescent="0.25">
      <c r="A32" t="s">
        <v>25</v>
      </c>
    </row>
    <row r="33" spans="1:4" x14ac:dyDescent="0.25">
      <c r="A33" t="s">
        <v>23</v>
      </c>
      <c r="B33" s="11">
        <v>448573</v>
      </c>
      <c r="C33" s="11">
        <v>446445</v>
      </c>
    </row>
    <row r="34" spans="1:4" x14ac:dyDescent="0.25">
      <c r="A34" t="s">
        <v>26</v>
      </c>
    </row>
    <row r="35" spans="1:4" x14ac:dyDescent="0.25">
      <c r="A35" t="s">
        <v>23</v>
      </c>
      <c r="B35" s="11">
        <v>157787</v>
      </c>
      <c r="C35" s="11">
        <v>158115</v>
      </c>
    </row>
    <row r="36" spans="1:4" x14ac:dyDescent="0.25">
      <c r="A36" t="s">
        <v>27</v>
      </c>
    </row>
    <row r="37" spans="1:4" x14ac:dyDescent="0.25">
      <c r="A37" t="s">
        <v>23</v>
      </c>
      <c r="B37" s="11">
        <v>327089</v>
      </c>
      <c r="C37" s="11">
        <v>327685</v>
      </c>
    </row>
    <row r="38" spans="1:4" x14ac:dyDescent="0.25">
      <c r="A38" t="s">
        <v>28</v>
      </c>
    </row>
    <row r="39" spans="1:4" x14ac:dyDescent="0.25">
      <c r="A39" t="s">
        <v>23</v>
      </c>
      <c r="B39" s="11">
        <v>155332</v>
      </c>
      <c r="C39" s="11">
        <v>156788</v>
      </c>
    </row>
    <row r="40" spans="1:4" x14ac:dyDescent="0.25">
      <c r="A40" t="s">
        <v>29</v>
      </c>
    </row>
    <row r="41" spans="1:4" x14ac:dyDescent="0.25">
      <c r="A41" t="s">
        <v>23</v>
      </c>
      <c r="B41" s="11">
        <v>89528</v>
      </c>
      <c r="C41" s="11">
        <v>90150</v>
      </c>
    </row>
    <row r="42" spans="1:4" x14ac:dyDescent="0.25">
      <c r="A42" t="s">
        <v>30</v>
      </c>
    </row>
    <row r="43" spans="1:4" x14ac:dyDescent="0.25">
      <c r="A43" t="s">
        <v>23</v>
      </c>
      <c r="B43" s="11">
        <v>521333</v>
      </c>
      <c r="C43" s="11">
        <v>525398</v>
      </c>
    </row>
    <row r="44" spans="1:4" x14ac:dyDescent="0.25">
      <c r="A44" t="s">
        <v>31</v>
      </c>
    </row>
    <row r="45" spans="1:4" x14ac:dyDescent="0.25">
      <c r="A45" t="s">
        <v>23</v>
      </c>
      <c r="B45" s="11">
        <v>166927</v>
      </c>
      <c r="C45" s="11">
        <v>165832</v>
      </c>
    </row>
    <row r="48" spans="1:4" x14ac:dyDescent="0.25">
      <c r="A48" s="2"/>
      <c r="B48" s="7">
        <v>2022</v>
      </c>
      <c r="C48" s="7" t="s">
        <v>32</v>
      </c>
      <c r="D48" s="7" t="s">
        <v>35</v>
      </c>
    </row>
    <row r="49" spans="1:4" x14ac:dyDescent="0.25">
      <c r="A49" s="2" t="s">
        <v>0</v>
      </c>
      <c r="B49" s="4">
        <v>74.737490040000012</v>
      </c>
      <c r="C49" s="15">
        <v>159102</v>
      </c>
      <c r="D49" s="5">
        <f>B49*1000000/C49</f>
        <v>469.7457608326734</v>
      </c>
    </row>
    <row r="50" spans="1:4" x14ac:dyDescent="0.25">
      <c r="A50" s="2" t="s">
        <v>1</v>
      </c>
      <c r="B50" s="4">
        <v>137.1602</v>
      </c>
      <c r="C50" s="15">
        <v>354846</v>
      </c>
      <c r="D50" s="5">
        <f t="shared" ref="D50:D58" si="4">B50*1000000/C50</f>
        <v>386.53444029240853</v>
      </c>
    </row>
    <row r="51" spans="1:4" x14ac:dyDescent="0.25">
      <c r="A51" s="2" t="s">
        <v>2</v>
      </c>
      <c r="B51" s="4">
        <v>152.26931317</v>
      </c>
      <c r="C51" s="15">
        <v>449270</v>
      </c>
      <c r="D51" s="5">
        <f t="shared" si="4"/>
        <v>338.9260648830325</v>
      </c>
    </row>
    <row r="52" spans="1:4" x14ac:dyDescent="0.25">
      <c r="A52" s="2" t="s">
        <v>3</v>
      </c>
      <c r="B52" s="4">
        <v>80.625452999999993</v>
      </c>
      <c r="C52" s="15">
        <v>157993</v>
      </c>
      <c r="D52" s="5">
        <f t="shared" si="4"/>
        <v>510.31028589874234</v>
      </c>
    </row>
    <row r="53" spans="1:4" x14ac:dyDescent="0.25">
      <c r="A53" s="2" t="s">
        <v>4</v>
      </c>
      <c r="B53" s="4">
        <v>137.67343700000001</v>
      </c>
      <c r="C53" s="15">
        <v>326285</v>
      </c>
      <c r="D53" s="5">
        <f t="shared" si="4"/>
        <v>421.94228052162987</v>
      </c>
    </row>
    <row r="54" spans="1:4" x14ac:dyDescent="0.25">
      <c r="A54" s="2" t="s">
        <v>5</v>
      </c>
      <c r="B54" s="4">
        <v>74.156000000000006</v>
      </c>
      <c r="C54" s="15">
        <v>153731</v>
      </c>
      <c r="D54" s="5">
        <f t="shared" si="4"/>
        <v>482.37505773071143</v>
      </c>
    </row>
    <row r="55" spans="1:4" x14ac:dyDescent="0.25">
      <c r="A55" s="2" t="s">
        <v>6</v>
      </c>
      <c r="B55" s="4">
        <v>58.93</v>
      </c>
      <c r="C55" s="15">
        <v>88330</v>
      </c>
      <c r="D55" s="5">
        <f t="shared" si="4"/>
        <v>667.15725121702701</v>
      </c>
    </row>
    <row r="56" spans="1:4" x14ac:dyDescent="0.25">
      <c r="A56" s="2" t="s">
        <v>7</v>
      </c>
      <c r="B56" s="4">
        <v>125.28801045000002</v>
      </c>
      <c r="C56" s="15">
        <v>518158</v>
      </c>
      <c r="D56" s="5">
        <f t="shared" si="4"/>
        <v>241.7949939014741</v>
      </c>
    </row>
    <row r="57" spans="1:4" x14ac:dyDescent="0.25">
      <c r="A57" s="2" t="s">
        <v>8</v>
      </c>
      <c r="B57" s="4">
        <v>75.513361240000009</v>
      </c>
      <c r="C57" s="15">
        <v>167868</v>
      </c>
      <c r="D57" s="5">
        <f t="shared" si="4"/>
        <v>449.83773703147716</v>
      </c>
    </row>
    <row r="58" spans="1:4" x14ac:dyDescent="0.25">
      <c r="A58" s="3" t="s">
        <v>9</v>
      </c>
      <c r="B58" s="8">
        <v>916.3532649</v>
      </c>
      <c r="C58" s="16">
        <f>C49+C50+C51+C52+C53+C54+C55+C56+C57</f>
        <v>2375583</v>
      </c>
      <c r="D58" s="10">
        <f t="shared" si="4"/>
        <v>385.7382650490427</v>
      </c>
    </row>
    <row r="61" spans="1:4" x14ac:dyDescent="0.25">
      <c r="A61" s="12" t="s">
        <v>13</v>
      </c>
      <c r="B61" s="13" t="s">
        <v>33</v>
      </c>
    </row>
    <row r="62" spans="1:4" x14ac:dyDescent="0.25">
      <c r="A62" s="36" t="s">
        <v>21</v>
      </c>
      <c r="B62" s="36"/>
    </row>
    <row r="63" spans="1:4" x14ac:dyDescent="0.25">
      <c r="A63" s="36" t="s">
        <v>22</v>
      </c>
      <c r="B63" s="36"/>
    </row>
    <row r="64" spans="1:4" x14ac:dyDescent="0.25">
      <c r="A64" s="13" t="s">
        <v>23</v>
      </c>
      <c r="B64" s="14">
        <v>159102</v>
      </c>
    </row>
    <row r="65" spans="1:2" x14ac:dyDescent="0.25">
      <c r="A65" s="36" t="s">
        <v>24</v>
      </c>
      <c r="B65" s="36"/>
    </row>
    <row r="66" spans="1:2" x14ac:dyDescent="0.25">
      <c r="A66" s="13" t="s">
        <v>23</v>
      </c>
      <c r="B66" s="14">
        <v>354846</v>
      </c>
    </row>
    <row r="67" spans="1:2" x14ac:dyDescent="0.25">
      <c r="A67" s="36" t="s">
        <v>25</v>
      </c>
      <c r="B67" s="36"/>
    </row>
    <row r="68" spans="1:2" x14ac:dyDescent="0.25">
      <c r="A68" s="13" t="s">
        <v>23</v>
      </c>
      <c r="B68" s="14">
        <v>449270</v>
      </c>
    </row>
    <row r="69" spans="1:2" x14ac:dyDescent="0.25">
      <c r="A69" s="36" t="s">
        <v>26</v>
      </c>
      <c r="B69" s="36"/>
    </row>
    <row r="70" spans="1:2" x14ac:dyDescent="0.25">
      <c r="A70" s="13" t="s">
        <v>23</v>
      </c>
      <c r="B70" s="14">
        <v>157993</v>
      </c>
    </row>
    <row r="71" spans="1:2" x14ac:dyDescent="0.25">
      <c r="A71" s="36" t="s">
        <v>27</v>
      </c>
      <c r="B71" s="36"/>
    </row>
    <row r="72" spans="1:2" x14ac:dyDescent="0.25">
      <c r="A72" s="13" t="s">
        <v>23</v>
      </c>
      <c r="B72" s="14">
        <v>326285</v>
      </c>
    </row>
    <row r="73" spans="1:2" x14ac:dyDescent="0.25">
      <c r="A73" s="36" t="s">
        <v>28</v>
      </c>
      <c r="B73" s="36"/>
    </row>
    <row r="74" spans="1:2" x14ac:dyDescent="0.25">
      <c r="A74" s="13" t="s">
        <v>23</v>
      </c>
      <c r="B74" s="14">
        <v>153731</v>
      </c>
    </row>
    <row r="75" spans="1:2" x14ac:dyDescent="0.25">
      <c r="A75" s="36" t="s">
        <v>29</v>
      </c>
      <c r="B75" s="36"/>
    </row>
    <row r="76" spans="1:2" x14ac:dyDescent="0.25">
      <c r="A76" s="13" t="s">
        <v>23</v>
      </c>
      <c r="B76" s="14">
        <v>88330</v>
      </c>
    </row>
    <row r="77" spans="1:2" x14ac:dyDescent="0.25">
      <c r="A77" s="36" t="s">
        <v>30</v>
      </c>
      <c r="B77" s="36"/>
    </row>
    <row r="78" spans="1:2" x14ac:dyDescent="0.25">
      <c r="A78" s="13" t="s">
        <v>23</v>
      </c>
      <c r="B78" s="14">
        <v>518158</v>
      </c>
    </row>
    <row r="79" spans="1:2" x14ac:dyDescent="0.25">
      <c r="A79" s="36" t="s">
        <v>31</v>
      </c>
      <c r="B79" s="36"/>
    </row>
    <row r="80" spans="1:2" x14ac:dyDescent="0.25">
      <c r="A80" s="13" t="s">
        <v>23</v>
      </c>
      <c r="B80" s="14">
        <v>167868</v>
      </c>
    </row>
  </sheetData>
  <mergeCells count="10">
    <mergeCell ref="A73:B73"/>
    <mergeCell ref="A75:B75"/>
    <mergeCell ref="A77:B77"/>
    <mergeCell ref="A79:B79"/>
    <mergeCell ref="A62:B62"/>
    <mergeCell ref="A63:B63"/>
    <mergeCell ref="A65:B65"/>
    <mergeCell ref="A67:B67"/>
    <mergeCell ref="A69:B69"/>
    <mergeCell ref="A71:B71"/>
  </mergeCell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1.8.2-2</vt:lpstr>
      <vt:lpstr>Población</vt:lpstr>
      <vt:lpstr>Ppto x hab</vt:lpstr>
      <vt:lpstr>'1.8.2-2'!Área_de_impresión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2024-01-19T12:58:24Z</cp:lastPrinted>
  <dcterms:created xsi:type="dcterms:W3CDTF">2014-08-13T12:30:34Z</dcterms:created>
  <dcterms:modified xsi:type="dcterms:W3CDTF">2025-02-21T11:48:37Z</dcterms:modified>
</cp:coreProperties>
</file>