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2\1.8.2.1 Diputaciones\"/>
    </mc:Choice>
  </mc:AlternateContent>
  <xr:revisionPtr revIDLastSave="0" documentId="13_ncr:1_{604A1125-C1C1-43B9-8DFD-EBC13E55B7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4 " sheetId="22" r:id="rId1"/>
    <sheet name="Datos" sheetId="24" r:id="rId2"/>
  </sheets>
  <definedNames>
    <definedName name="_xlnm.Print_Area" localSheetId="0">'1.8.2-4 '!$A$1:$F$2</definedName>
    <definedName name="_xlnm.Print_Area" localSheetId="1">Datos!$A$1:$F$2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F12" i="22"/>
  <c r="F13" i="22"/>
  <c r="F14" i="22"/>
  <c r="F15" i="22"/>
  <c r="F16" i="22"/>
  <c r="F17" i="22"/>
  <c r="F18" i="22"/>
  <c r="F19" i="22"/>
  <c r="F20" i="22"/>
  <c r="F21" i="22"/>
  <c r="F22" i="22"/>
  <c r="F23" i="22"/>
  <c r="F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10" i="22" l="1"/>
  <c r="E37" i="24"/>
  <c r="E36" i="24"/>
  <c r="E35" i="24"/>
  <c r="E34" i="24"/>
  <c r="E33" i="24"/>
  <c r="E32" i="24"/>
  <c r="E31" i="24"/>
  <c r="E30" i="24"/>
  <c r="E29" i="24"/>
  <c r="E28" i="24"/>
  <c r="J23" i="24"/>
  <c r="F23" i="24"/>
  <c r="E23" i="24"/>
  <c r="K22" i="24"/>
  <c r="M22" i="24" s="1"/>
  <c r="J22" i="24"/>
  <c r="F22" i="24"/>
  <c r="E22" i="24"/>
  <c r="M21" i="24"/>
  <c r="J21" i="24"/>
  <c r="F21" i="24"/>
  <c r="E21" i="24"/>
  <c r="M20" i="24"/>
  <c r="J20" i="24"/>
  <c r="F20" i="24"/>
  <c r="E20" i="24"/>
  <c r="K19" i="24"/>
  <c r="K23" i="24" s="1"/>
  <c r="J19" i="24"/>
  <c r="F19" i="24"/>
  <c r="E19" i="24"/>
  <c r="M18" i="24"/>
  <c r="K18" i="24"/>
  <c r="J18" i="24"/>
  <c r="F18" i="24"/>
  <c r="E18" i="24"/>
  <c r="M17" i="24"/>
  <c r="J17" i="24"/>
  <c r="F17" i="24"/>
  <c r="E17" i="24"/>
  <c r="M16" i="24"/>
  <c r="J16" i="24"/>
  <c r="F16" i="24"/>
  <c r="E16" i="24"/>
  <c r="M15" i="24"/>
  <c r="K15" i="24"/>
  <c r="J15" i="24"/>
  <c r="F15" i="24"/>
  <c r="E15" i="24"/>
  <c r="M14" i="24"/>
  <c r="J14" i="24"/>
  <c r="F14" i="24"/>
  <c r="E14" i="24"/>
  <c r="M13" i="24"/>
  <c r="J13" i="24"/>
  <c r="F13" i="24"/>
  <c r="E13" i="24"/>
  <c r="M12" i="24"/>
  <c r="J12" i="24"/>
  <c r="F12" i="24"/>
  <c r="E12" i="24"/>
  <c r="M11" i="24"/>
  <c r="J11" i="24"/>
  <c r="F11" i="24"/>
  <c r="E11" i="24"/>
  <c r="M10" i="24"/>
  <c r="J10" i="24"/>
  <c r="F10" i="24"/>
  <c r="E10" i="24"/>
  <c r="L20" i="24" l="1"/>
  <c r="L11" i="24"/>
  <c r="M23" i="24"/>
  <c r="L21" i="24"/>
  <c r="L15" i="24"/>
  <c r="L12" i="24"/>
  <c r="L17" i="24"/>
  <c r="L14" i="24"/>
  <c r="L10" i="24"/>
  <c r="L16" i="24"/>
  <c r="L13" i="24"/>
  <c r="L23" i="24"/>
  <c r="L18" i="24"/>
  <c r="L19" i="24"/>
  <c r="L22" i="24"/>
  <c r="M19" i="24"/>
</calcChain>
</file>

<file path=xl/sharedStrings.xml><?xml version="1.0" encoding="utf-8"?>
<sst xmlns="http://schemas.openxmlformats.org/spreadsheetml/2006/main" count="130" uniqueCount="53">
  <si>
    <t>%</t>
  </si>
  <si>
    <t xml:space="preserve">I. Impuestos Directos  </t>
  </si>
  <si>
    <t xml:space="preserve">Total Ingresos corrientes  </t>
  </si>
  <si>
    <t xml:space="preserve">Total Operaciones de Capital  </t>
  </si>
  <si>
    <t xml:space="preserve">Total Ingresos no Financieros  </t>
  </si>
  <si>
    <t xml:space="preserve">Total Diputaciones  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</si>
  <si>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</si>
  <si>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</si>
  <si>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</si>
  <si>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</si>
  <si>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</si>
  <si>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</si>
  <si>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</si>
  <si>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</si>
  <si>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Total Ingresos Financieros  </t>
  </si>
  <si>
    <t>Cuadro 1.8.2-4</t>
  </si>
  <si>
    <t xml:space="preserve">Liquidación de los Presupuestos Consolidados de las Diputaciones Provinciales </t>
  </si>
  <si>
    <t xml:space="preserve"> (miles de euros)</t>
  </si>
  <si>
    <t>% Var.</t>
  </si>
  <si>
    <t>Fuente:  Ministerio de Hacienda y Función Pública.</t>
  </si>
  <si>
    <t>CES. Informe de Situación Económica y Social de Castilla y León en 2023</t>
  </si>
  <si>
    <t>21-22</t>
  </si>
  <si>
    <t>de Castilla y León, 2021-2022.  Derechos reconocidos netos</t>
  </si>
  <si>
    <t>Denominación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</si>
  <si>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</si>
  <si>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</si>
  <si>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</si>
  <si>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</si>
  <si>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</si>
  <si>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Total Ingresos</t>
  </si>
  <si>
    <t xml:space="preserve"> Diputaciones de Régimen Común</t>
  </si>
  <si>
    <t>Ctas.</t>
  </si>
  <si>
    <t>Derechos</t>
  </si>
  <si>
    <t>Reconocidos</t>
  </si>
  <si>
    <t>Netos</t>
  </si>
  <si>
    <t>1</t>
  </si>
  <si>
    <t>Impuestos directos</t>
  </si>
  <si>
    <t>2</t>
  </si>
  <si>
    <t>Impuestos indirectos</t>
  </si>
  <si>
    <t>3</t>
  </si>
  <si>
    <t>Tasas, precios públicos y otros ingresos</t>
  </si>
  <si>
    <t>4</t>
  </si>
  <si>
    <t>Transferencia corrientes</t>
  </si>
  <si>
    <t>5</t>
  </si>
  <si>
    <t>6</t>
  </si>
  <si>
    <t>7</t>
  </si>
  <si>
    <t>8</t>
  </si>
  <si>
    <t>9</t>
  </si>
  <si>
    <t>22-23</t>
  </si>
  <si>
    <t>CUADROS SIN FÓRMULAS. Para copiar en word</t>
  </si>
  <si>
    <t>CES. Informe de Situación Económica y Social de Castilla y León en 2024</t>
  </si>
  <si>
    <t>de Castilla y León, 2022-2023.  Derechos reconocidos netos</t>
  </si>
  <si>
    <t>Fuente: 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</si>
</sst>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Univers"/>
    </font>
    <font>
      <sz val="8"/>
      <name val="Arial"/>
      <family val="2"/>
    </font>
    <font>
      <b/>
      <sz val="8"/>
      <name val="Arial"/>
      <family val="2"/>
    </font>
    <font>
      <sz val="9"/>
      <name val="Univers"/>
    </font>
    <font>
      <sz val="13"/>
      <name val="Arial"/>
      <family val="2"/>
    </font>
    <font>
      <b/>
      <sz val="8"/>
      <color indexed="8"/>
      <name val="Arial"/>
      <family val="2"/>
    </font>
    <font>
      <b/>
      <sz val="13"/>
      <name val="Arial"/>
      <family val="2"/>
    </font>
    <font>
      <b/>
      <sz val="12"/>
      <color indexed="8"/>
      <name val="Arial"/>
      <family val="2"/>
    </font>
    <font>
      <b/>
      <sz val="13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FFC6C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  <xf numFmtId="0" fontId="12" fillId="0" borderId="0"/>
    <xf numFmtId="0" fontId="15" fillId="0" borderId="0"/>
    <xf numFmtId="0" fontId="9" fillId="0" borderId="0"/>
    <xf numFmtId="0" fontId="8" fillId="0" borderId="0"/>
  </cellStyleXfs>
  <cellXfs count="64">
    <xf numFmtId="0" fontId="0" fillId="0" borderId="0" xfId="0"/>
    <xf numFmtId="0" fontId="2" fillId="2" borderId="0" xfId="1"/>
    <xf numFmtId="0" fontId="1" fillId="0" borderId="0" xfId="0" applyFont="1"/>
    <xf numFmtId="0" fontId="3" fillId="2" borderId="0" xfId="1" applyFont="1"/>
    <xf numFmtId="0" fontId="6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/>
    </xf>
    <xf numFmtId="2" fontId="5" fillId="6" borderId="0" xfId="0" applyNumberFormat="1" applyFont="1" applyFill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2" fontId="0" fillId="3" borderId="0" xfId="0" applyNumberFormat="1" applyFill="1" applyAlignment="1">
      <alignment horizontal="right" vertical="center" indent="2"/>
    </xf>
    <xf numFmtId="164" fontId="5" fillId="8" borderId="0" xfId="0" applyNumberFormat="1" applyFont="1" applyFill="1" applyAlignment="1">
      <alignment horizontal="right" vertical="center" indent="2"/>
    </xf>
    <xf numFmtId="2" fontId="5" fillId="7" borderId="0" xfId="0" applyNumberFormat="1" applyFont="1" applyFill="1" applyAlignment="1">
      <alignment horizontal="right" vertical="center" indent="2"/>
    </xf>
    <xf numFmtId="2" fontId="5" fillId="4" borderId="0" xfId="0" applyNumberFormat="1" applyFont="1" applyFill="1" applyAlignment="1">
      <alignment horizontal="right" vertical="center" indent="2"/>
    </xf>
    <xf numFmtId="164" fontId="5" fillId="9" borderId="0" xfId="0" applyNumberFormat="1" applyFont="1" applyFill="1" applyAlignment="1">
      <alignment horizontal="right" vertical="center" indent="2"/>
    </xf>
    <xf numFmtId="2" fontId="4" fillId="4" borderId="1" xfId="0" applyNumberFormat="1" applyFont="1" applyFill="1" applyBorder="1" applyAlignment="1">
      <alignment horizontal="right" vertical="center" indent="2"/>
    </xf>
    <xf numFmtId="164" fontId="4" fillId="4" borderId="1" xfId="0" applyNumberFormat="1" applyFont="1" applyFill="1" applyBorder="1" applyAlignment="1">
      <alignment horizontal="right" vertical="center" indent="2"/>
    </xf>
    <xf numFmtId="164" fontId="4" fillId="9" borderId="0" xfId="0" applyNumberFormat="1" applyFont="1" applyFill="1" applyAlignment="1">
      <alignment horizontal="right" vertical="center" indent="2"/>
    </xf>
    <xf numFmtId="2" fontId="0" fillId="0" borderId="0" xfId="0" applyNumberFormat="1"/>
    <xf numFmtId="0" fontId="16" fillId="13" borderId="4" xfId="5" applyFont="1" applyFill="1" applyBorder="1"/>
    <xf numFmtId="3" fontId="13" fillId="13" borderId="4" xfId="5" applyNumberFormat="1" applyFont="1" applyFill="1" applyBorder="1"/>
    <xf numFmtId="3" fontId="14" fillId="12" borderId="6" xfId="5" applyNumberFormat="1" applyFont="1" applyFill="1" applyBorder="1" applyAlignment="1">
      <alignment horizontal="center"/>
    </xf>
    <xf numFmtId="3" fontId="14" fillId="11" borderId="11" xfId="4" applyNumberFormat="1" applyFont="1" applyFill="1" applyBorder="1" applyAlignment="1">
      <alignment horizontal="right" vertical="center"/>
    </xf>
    <xf numFmtId="0" fontId="19" fillId="0" borderId="0" xfId="6" applyFont="1" applyAlignment="1">
      <alignment horizontal="left" vertical="top"/>
    </xf>
    <xf numFmtId="0" fontId="19" fillId="0" borderId="0" xfId="6" applyFont="1" applyAlignment="1">
      <alignment vertical="center"/>
    </xf>
    <xf numFmtId="3" fontId="13" fillId="0" borderId="0" xfId="4" applyNumberFormat="1" applyFont="1"/>
    <xf numFmtId="0" fontId="16" fillId="13" borderId="3" xfId="5" applyFont="1" applyFill="1" applyBorder="1" applyAlignment="1">
      <alignment horizontal="left" vertical="top"/>
    </xf>
    <xf numFmtId="0" fontId="11" fillId="10" borderId="7" xfId="4" applyFont="1" applyFill="1" applyBorder="1" applyAlignment="1">
      <alignment horizontal="left" vertical="top"/>
    </xf>
    <xf numFmtId="0" fontId="11" fillId="10" borderId="8" xfId="4" applyFont="1" applyFill="1" applyBorder="1"/>
    <xf numFmtId="3" fontId="13" fillId="0" borderId="8" xfId="5" applyNumberFormat="1" applyFont="1" applyBorder="1" applyAlignment="1">
      <alignment vertical="center"/>
    </xf>
    <xf numFmtId="0" fontId="17" fillId="14" borderId="9" xfId="7" applyFont="1" applyFill="1" applyBorder="1" applyAlignment="1" applyProtection="1">
      <alignment horizontal="left" vertical="center"/>
      <protection locked="0"/>
    </xf>
    <xf numFmtId="0" fontId="17" fillId="14" borderId="10" xfId="7" applyFont="1" applyFill="1" applyBorder="1" applyAlignment="1" applyProtection="1">
      <alignment horizontal="left" vertical="center"/>
      <protection locked="0"/>
    </xf>
    <xf numFmtId="0" fontId="13" fillId="11" borderId="9" xfId="4" applyFont="1" applyFill="1" applyBorder="1" applyAlignment="1">
      <alignment horizontal="left" vertical="top"/>
    </xf>
    <xf numFmtId="0" fontId="17" fillId="14" borderId="12" xfId="7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4" fontId="14" fillId="11" borderId="11" xfId="4" applyNumberFormat="1" applyFont="1" applyFill="1" applyBorder="1" applyAlignment="1">
      <alignment horizontal="right" vertical="center"/>
    </xf>
    <xf numFmtId="4" fontId="5" fillId="6" borderId="0" xfId="0" applyNumberFormat="1" applyFont="1" applyFill="1" applyAlignment="1">
      <alignment horizontal="right" vertical="center" indent="2"/>
    </xf>
    <xf numFmtId="4" fontId="0" fillId="3" borderId="0" xfId="0" applyNumberFormat="1" applyFill="1" applyAlignment="1">
      <alignment horizontal="right" vertical="center" indent="2"/>
    </xf>
    <xf numFmtId="4" fontId="5" fillId="7" borderId="0" xfId="0" applyNumberFormat="1" applyFont="1" applyFill="1" applyAlignment="1">
      <alignment horizontal="right" vertical="center" indent="2"/>
    </xf>
    <xf numFmtId="4" fontId="5" fillId="4" borderId="0" xfId="0" applyNumberFormat="1" applyFont="1" applyFill="1" applyAlignment="1">
      <alignment horizontal="right" vertical="center" indent="2"/>
    </xf>
    <xf numFmtId="4" fontId="4" fillId="4" borderId="1" xfId="0" applyNumberFormat="1" applyFont="1" applyFill="1" applyBorder="1" applyAlignment="1">
      <alignment horizontal="right" vertical="center" indent="2"/>
    </xf>
    <xf numFmtId="165" fontId="5" fillId="6" borderId="0" xfId="0" applyNumberFormat="1" applyFont="1" applyFill="1" applyAlignment="1">
      <alignment horizontal="right" vertical="center" indent="2"/>
    </xf>
    <xf numFmtId="165" fontId="5" fillId="8" borderId="0" xfId="0" applyNumberFormat="1" applyFont="1" applyFill="1" applyAlignment="1">
      <alignment horizontal="right" vertical="center" indent="2"/>
    </xf>
    <xf numFmtId="165" fontId="5" fillId="9" borderId="0" xfId="0" applyNumberFormat="1" applyFont="1" applyFill="1" applyAlignment="1">
      <alignment horizontal="right" vertical="center" indent="2"/>
    </xf>
    <xf numFmtId="165" fontId="4" fillId="4" borderId="1" xfId="0" applyNumberFormat="1" applyFont="1" applyFill="1" applyBorder="1" applyAlignment="1">
      <alignment horizontal="right" vertical="center" indent="2"/>
    </xf>
    <xf numFmtId="165" fontId="4" fillId="9" borderId="0" xfId="0" applyNumberFormat="1" applyFont="1" applyFill="1" applyAlignment="1">
      <alignment horizontal="right" vertical="center" indent="2"/>
    </xf>
    <xf numFmtId="0" fontId="5" fillId="6" borderId="2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12" borderId="13" xfId="4" applyFont="1" applyFill="1" applyBorder="1" applyAlignment="1">
      <alignment horizontal="center" vertical="center"/>
    </xf>
    <xf numFmtId="0" fontId="18" fillId="12" borderId="5" xfId="4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15" borderId="0" xfId="0" applyFill="1" applyAlignment="1">
      <alignment horizontal="center"/>
    </xf>
    <xf numFmtId="165" fontId="0" fillId="3" borderId="0" xfId="0" applyNumberFormat="1" applyFill="1" applyAlignment="1">
      <alignment horizontal="right" vertical="center" indent="2"/>
    </xf>
    <xf numFmtId="165" fontId="5" fillId="7" borderId="0" xfId="0" applyNumberFormat="1" applyFont="1" applyFill="1" applyAlignment="1">
      <alignment horizontal="right" vertical="center" indent="2"/>
    </xf>
    <xf numFmtId="165" fontId="5" fillId="4" borderId="0" xfId="0" applyNumberFormat="1" applyFont="1" applyFill="1" applyAlignment="1">
      <alignment horizontal="right" vertical="center" indent="2"/>
    </xf>
  </cellXfs>
  <cellStyles count="8">
    <cellStyle name="Énfasis1" xfId="1" builtinId="29"/>
    <cellStyle name="Normal" xfId="0" builtinId="0"/>
    <cellStyle name="Normal 2" xfId="2" xr:uid="{5D44EAEB-5739-4146-BF0D-CCAD8272D58F}"/>
    <cellStyle name="Normal 3" xfId="3" xr:uid="{15277374-4417-4E50-BDB3-5D8B48CD3BDE}"/>
    <cellStyle name="Normal_83" xfId="4" xr:uid="{8B8314C1-E60C-4EDD-86C1-D6ABA73EEC0B}"/>
    <cellStyle name="Normal_CENSOResumen(INTERNET)" xfId="5" xr:uid="{A68FB564-9429-4B4F-86F5-3C21EE39E4DF}"/>
    <cellStyle name="Normal_Lista Tablas_1" xfId="6" xr:uid="{A9AC3A46-87A8-4F5F-A75A-6BEAD11F8CBC}"/>
    <cellStyle name="Normal_ModLiq2001" xfId="7" xr:uid="{F568BFEA-4CD5-4795-992C-417A74F1CBBF}"/>
  </cellStyles>
  <dxfs count="0"/>
  <tableStyles count="1" defaultTableStyle="TableStyleMedium9" defaultPivotStyle="PivotStyleLight16">
    <tableStyle name="Invisible" pivot="0" table="0" count="0" xr9:uid="{71DCBE43-9C51-4712-B750-ED1C1DD9060C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BE65-D65D-44F7-8C19-100C2CF41811}">
  <sheetPr>
    <pageSetUpPr fitToPage="1"/>
  </sheetPr>
  <dimension ref="A1:G25"/>
  <sheetViews>
    <sheetView tabSelected="1" zoomScale="110" zoomScaleNormal="110" workbookViewId="0">
      <selection activeCell="K27" sqref="K27"/>
    </sheetView>
  </sheetViews>
  <sheetFormatPr baseColWidth="10" defaultRowHeight="15" x14ac:dyDescent="0.25"/>
  <cols>
    <col min="1" max="1" width="34.85546875" customWidth="1"/>
    <col min="2" max="2" width="10.140625" customWidth="1"/>
    <col min="3" max="3" width="10.28515625" customWidth="1"/>
    <col min="4" max="4" width="10.140625" customWidth="1"/>
    <col min="5" max="5" width="10.5703125" customWidth="1"/>
    <col min="6" max="6" width="10.28515625" customWidth="1"/>
  </cols>
  <sheetData>
    <row r="1" spans="1:7" x14ac:dyDescent="0.25">
      <c r="A1" s="3" t="s">
        <v>50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50" t="s">
        <v>15</v>
      </c>
      <c r="B3" s="50"/>
      <c r="C3" s="50"/>
      <c r="D3" s="50"/>
      <c r="E3" s="50"/>
      <c r="F3" s="50"/>
    </row>
    <row r="4" spans="1:7" x14ac:dyDescent="0.25">
      <c r="A4" s="50" t="s">
        <v>16</v>
      </c>
      <c r="B4" s="50"/>
      <c r="C4" s="50"/>
      <c r="D4" s="50"/>
      <c r="E4" s="50"/>
      <c r="F4" s="50"/>
    </row>
    <row r="5" spans="1:7" x14ac:dyDescent="0.25">
      <c r="A5" s="50" t="s">
        <v>51</v>
      </c>
      <c r="B5" s="50"/>
      <c r="C5" s="50"/>
      <c r="D5" s="50"/>
      <c r="E5" s="50"/>
      <c r="F5" s="50"/>
    </row>
    <row r="6" spans="1:7" x14ac:dyDescent="0.25">
      <c r="A6" s="50" t="s">
        <v>17</v>
      </c>
      <c r="B6" s="50"/>
      <c r="C6" s="50"/>
      <c r="D6" s="50"/>
      <c r="E6" s="50"/>
      <c r="F6" s="50"/>
    </row>
    <row r="7" spans="1:7" x14ac:dyDescent="0.25">
      <c r="A7" s="51"/>
      <c r="B7" s="51"/>
      <c r="C7" s="51"/>
      <c r="D7" s="51"/>
      <c r="E7" s="51"/>
      <c r="F7" s="51"/>
    </row>
    <row r="8" spans="1:7" x14ac:dyDescent="0.25">
      <c r="A8" s="51"/>
      <c r="B8" s="53">
        <v>2022</v>
      </c>
      <c r="C8" s="53" t="s">
        <v>0</v>
      </c>
      <c r="D8" s="53">
        <v>2023</v>
      </c>
      <c r="E8" s="53" t="s">
        <v>0</v>
      </c>
      <c r="F8" s="4" t="s">
        <v>18</v>
      </c>
    </row>
    <row r="9" spans="1:7" ht="15.75" thickBot="1" x14ac:dyDescent="0.3">
      <c r="A9" s="52"/>
      <c r="B9" s="54"/>
      <c r="C9" s="54"/>
      <c r="D9" s="54"/>
      <c r="E9" s="54"/>
      <c r="F9" s="5" t="s">
        <v>48</v>
      </c>
    </row>
    <row r="10" spans="1:7" x14ac:dyDescent="0.25">
      <c r="A10" s="6" t="s">
        <v>1</v>
      </c>
      <c r="B10" s="44">
        <v>47.4</v>
      </c>
      <c r="C10" s="44">
        <f>(B10*100)/B$23</f>
        <v>4.7253514106270558</v>
      </c>
      <c r="D10" s="44">
        <v>54.25</v>
      </c>
      <c r="E10" s="44">
        <f>(D10*100)/D$23</f>
        <v>5.2662744869629368</v>
      </c>
      <c r="F10" s="44">
        <f>(D10-B10)/B10*100</f>
        <v>14.451476793248949</v>
      </c>
    </row>
    <row r="11" spans="1:7" x14ac:dyDescent="0.25">
      <c r="A11" s="6" t="s">
        <v>6</v>
      </c>
      <c r="B11" s="44">
        <v>41.1</v>
      </c>
      <c r="C11" s="44">
        <f t="shared" ref="C11:C23" si="0">(B11*100)/B$23</f>
        <v>4.0972983750373837</v>
      </c>
      <c r="D11" s="44">
        <v>39.71</v>
      </c>
      <c r="E11" s="44">
        <f t="shared" ref="E11:E23" si="1">(D11*100)/D$23</f>
        <v>3.8548158502727783</v>
      </c>
      <c r="F11" s="44">
        <f t="shared" ref="F11:F23" si="2">(D11-B11)/B11*100</f>
        <v>-3.3819951338199523</v>
      </c>
    </row>
    <row r="12" spans="1:7" x14ac:dyDescent="0.25">
      <c r="A12" s="6" t="s">
        <v>7</v>
      </c>
      <c r="B12" s="44">
        <v>89.4</v>
      </c>
      <c r="C12" s="44">
        <f t="shared" si="0"/>
        <v>8.9123716478915362</v>
      </c>
      <c r="D12" s="44">
        <v>87.64</v>
      </c>
      <c r="E12" s="44">
        <f t="shared" si="1"/>
        <v>8.5075814937775434</v>
      </c>
      <c r="F12" s="44">
        <f t="shared" si="2"/>
        <v>-1.9686800894854644</v>
      </c>
    </row>
    <row r="13" spans="1:7" x14ac:dyDescent="0.25">
      <c r="A13" s="6" t="s">
        <v>8</v>
      </c>
      <c r="B13" s="44">
        <v>741.6</v>
      </c>
      <c r="C13" s="44">
        <f t="shared" si="0"/>
        <v>73.930814475127107</v>
      </c>
      <c r="D13" s="44">
        <v>752.61</v>
      </c>
      <c r="E13" s="44">
        <f t="shared" si="1"/>
        <v>73.059001689090792</v>
      </c>
      <c r="F13" s="44">
        <f t="shared" si="2"/>
        <v>1.4846278317152091</v>
      </c>
    </row>
    <row r="14" spans="1:7" x14ac:dyDescent="0.25">
      <c r="A14" s="6" t="s">
        <v>9</v>
      </c>
      <c r="B14" s="44">
        <v>1.5</v>
      </c>
      <c r="C14" s="44">
        <f t="shared" si="0"/>
        <v>0.14953643704516001</v>
      </c>
      <c r="D14" s="44">
        <v>16.47</v>
      </c>
      <c r="E14" s="44">
        <f t="shared" si="1"/>
        <v>1.5988118119867201</v>
      </c>
      <c r="F14" s="44">
        <f t="shared" si="2"/>
        <v>997.99999999999989</v>
      </c>
    </row>
    <row r="15" spans="1:7" x14ac:dyDescent="0.25">
      <c r="A15" s="10" t="s">
        <v>2</v>
      </c>
      <c r="B15" s="61">
        <v>921</v>
      </c>
      <c r="C15" s="45">
        <f t="shared" si="0"/>
        <v>91.815372345728235</v>
      </c>
      <c r="D15" s="61">
        <v>950.68000000000006</v>
      </c>
      <c r="E15" s="45">
        <f t="shared" si="1"/>
        <v>92.286485332090777</v>
      </c>
      <c r="F15" s="45">
        <f t="shared" si="2"/>
        <v>3.2225841476655881</v>
      </c>
    </row>
    <row r="16" spans="1:7" x14ac:dyDescent="0.25">
      <c r="A16" s="6" t="s">
        <v>10</v>
      </c>
      <c r="B16" s="44">
        <v>20.6</v>
      </c>
      <c r="C16" s="44">
        <f t="shared" si="0"/>
        <v>2.0536337354201972</v>
      </c>
      <c r="D16" s="44">
        <v>6.1</v>
      </c>
      <c r="E16" s="44">
        <f t="shared" si="1"/>
        <v>0.59215252295804444</v>
      </c>
      <c r="F16" s="44">
        <f t="shared" si="2"/>
        <v>-70.388349514563103</v>
      </c>
    </row>
    <row r="17" spans="1:6" x14ac:dyDescent="0.25">
      <c r="A17" s="6" t="s">
        <v>11</v>
      </c>
      <c r="B17" s="44">
        <v>26.6</v>
      </c>
      <c r="C17" s="44">
        <f t="shared" si="0"/>
        <v>2.6517794836008375</v>
      </c>
      <c r="D17" s="44">
        <v>61.97</v>
      </c>
      <c r="E17" s="44">
        <f t="shared" si="1"/>
        <v>6.0156871881491831</v>
      </c>
      <c r="F17" s="44">
        <f t="shared" si="2"/>
        <v>132.96992481203006</v>
      </c>
    </row>
    <row r="18" spans="1:6" x14ac:dyDescent="0.25">
      <c r="A18" s="7" t="s">
        <v>3</v>
      </c>
      <c r="B18" s="62">
        <v>47.2</v>
      </c>
      <c r="C18" s="45">
        <f t="shared" si="0"/>
        <v>4.7054132190210343</v>
      </c>
      <c r="D18" s="62">
        <v>68.069999999999993</v>
      </c>
      <c r="E18" s="45">
        <f t="shared" si="1"/>
        <v>6.6078397111072267</v>
      </c>
      <c r="F18" s="45">
        <f t="shared" si="2"/>
        <v>44.216101694915231</v>
      </c>
    </row>
    <row r="19" spans="1:6" x14ac:dyDescent="0.25">
      <c r="A19" s="8" t="s">
        <v>4</v>
      </c>
      <c r="B19" s="63">
        <v>968.1</v>
      </c>
      <c r="C19" s="46">
        <f t="shared" si="0"/>
        <v>96.51081646894626</v>
      </c>
      <c r="D19" s="63">
        <v>1018.75</v>
      </c>
      <c r="E19" s="46">
        <f t="shared" si="1"/>
        <v>98.894325043198009</v>
      </c>
      <c r="F19" s="46">
        <f t="shared" si="2"/>
        <v>5.2318975312467693</v>
      </c>
    </row>
    <row r="20" spans="1:6" x14ac:dyDescent="0.25">
      <c r="A20" s="6" t="s">
        <v>12</v>
      </c>
      <c r="B20" s="44">
        <v>2.5</v>
      </c>
      <c r="C20" s="44">
        <f t="shared" si="0"/>
        <v>0.24922739507526667</v>
      </c>
      <c r="D20" s="44">
        <v>3.07</v>
      </c>
      <c r="E20" s="44">
        <f t="shared" si="1"/>
        <v>0.29801774516085189</v>
      </c>
      <c r="F20" s="44">
        <f t="shared" si="2"/>
        <v>22.799999999999994</v>
      </c>
    </row>
    <row r="21" spans="1:6" x14ac:dyDescent="0.25">
      <c r="A21" s="6" t="s">
        <v>13</v>
      </c>
      <c r="B21" s="44">
        <v>32.5</v>
      </c>
      <c r="C21" s="44">
        <f t="shared" si="0"/>
        <v>3.2399561359784665</v>
      </c>
      <c r="D21" s="44">
        <v>8.32</v>
      </c>
      <c r="E21" s="44">
        <f t="shared" si="1"/>
        <v>0.80765721164113613</v>
      </c>
      <c r="F21" s="44">
        <f t="shared" si="2"/>
        <v>-74.400000000000006</v>
      </c>
    </row>
    <row r="22" spans="1:6" x14ac:dyDescent="0.25">
      <c r="A22" s="8" t="s">
        <v>14</v>
      </c>
      <c r="B22" s="63">
        <v>35</v>
      </c>
      <c r="C22" s="46">
        <f t="shared" si="0"/>
        <v>3.4891835310537331</v>
      </c>
      <c r="D22" s="63">
        <v>11.39</v>
      </c>
      <c r="E22" s="46">
        <f t="shared" si="1"/>
        <v>1.1056749568019879</v>
      </c>
      <c r="F22" s="46">
        <f t="shared" si="2"/>
        <v>-67.457142857142856</v>
      </c>
    </row>
    <row r="23" spans="1:6" ht="15.75" thickBot="1" x14ac:dyDescent="0.3">
      <c r="A23" s="9" t="s">
        <v>5</v>
      </c>
      <c r="B23" s="47">
        <v>1003.1</v>
      </c>
      <c r="C23" s="47">
        <f t="shared" si="0"/>
        <v>100</v>
      </c>
      <c r="D23" s="47">
        <v>1030.1400000000001</v>
      </c>
      <c r="E23" s="47">
        <f t="shared" si="1"/>
        <v>100</v>
      </c>
      <c r="F23" s="47">
        <f t="shared" si="2"/>
        <v>2.6956435051340919</v>
      </c>
    </row>
    <row r="24" spans="1:6" ht="21.75" customHeight="1" x14ac:dyDescent="0.25">
      <c r="A24" s="49" t="s">
        <v>52</v>
      </c>
      <c r="B24" s="49"/>
      <c r="C24" s="49"/>
      <c r="D24" s="49"/>
      <c r="E24" s="49"/>
      <c r="F24" s="49"/>
    </row>
    <row r="25" spans="1:6" ht="11.25" customHeight="1" x14ac:dyDescent="0.25"/>
  </sheetData>
  <mergeCells count="11">
    <mergeCell ref="A24:F24"/>
    <mergeCell ref="A3:F3"/>
    <mergeCell ref="A4:F4"/>
    <mergeCell ref="A5:F5"/>
    <mergeCell ref="A6:F6"/>
    <mergeCell ref="A7:F7"/>
    <mergeCell ref="A8:A9"/>
    <mergeCell ref="B8:B9"/>
    <mergeCell ref="C8:C9"/>
    <mergeCell ref="D8:D9"/>
    <mergeCell ref="E8:E9"/>
  </mergeCells>
  <pageMargins left="0.4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C3F0C-B7D5-4F5F-BC2F-38B12F3474B1}">
  <sheetPr>
    <pageSetUpPr fitToPage="1"/>
  </sheetPr>
  <dimension ref="A1:T44"/>
  <sheetViews>
    <sheetView zoomScale="110" zoomScaleNormal="110" workbookViewId="0">
      <selection activeCell="Q30" sqref="Q30"/>
    </sheetView>
  </sheetViews>
  <sheetFormatPr baseColWidth="10" defaultRowHeight="15" x14ac:dyDescent="0.25"/>
  <cols>
    <col min="1" max="1" width="34.85546875" customWidth="1"/>
    <col min="2" max="2" width="10.140625" customWidth="1"/>
    <col min="3" max="3" width="10.28515625" customWidth="1"/>
    <col min="4" max="4" width="10.140625" customWidth="1"/>
    <col min="5" max="5" width="10.5703125" customWidth="1"/>
    <col min="6" max="6" width="10.28515625" customWidth="1"/>
  </cols>
  <sheetData>
    <row r="1" spans="1:20" x14ac:dyDescent="0.25">
      <c r="A1" s="3" t="s">
        <v>20</v>
      </c>
      <c r="B1" s="1"/>
      <c r="C1" s="1"/>
      <c r="D1" s="1"/>
      <c r="E1" s="1"/>
      <c r="F1" s="1"/>
      <c r="G1" s="2"/>
    </row>
    <row r="2" spans="1:20" x14ac:dyDescent="0.25">
      <c r="A2" s="2"/>
      <c r="B2" s="2"/>
      <c r="C2" s="2"/>
      <c r="D2" s="2"/>
      <c r="E2" s="2"/>
      <c r="F2" s="2"/>
      <c r="G2" s="2"/>
    </row>
    <row r="3" spans="1:20" x14ac:dyDescent="0.25">
      <c r="A3" s="50" t="s">
        <v>15</v>
      </c>
      <c r="B3" s="50"/>
      <c r="C3" s="50"/>
      <c r="D3" s="50"/>
      <c r="E3" s="50"/>
      <c r="F3" s="50"/>
    </row>
    <row r="4" spans="1:20" x14ac:dyDescent="0.25">
      <c r="A4" s="50" t="s">
        <v>16</v>
      </c>
      <c r="B4" s="50"/>
      <c r="C4" s="50"/>
      <c r="D4" s="50"/>
      <c r="E4" s="50"/>
      <c r="F4" s="50"/>
      <c r="O4" s="60" t="s">
        <v>49</v>
      </c>
      <c r="P4" s="60"/>
      <c r="Q4" s="60"/>
      <c r="R4" s="60"/>
      <c r="S4" s="60"/>
      <c r="T4" s="60"/>
    </row>
    <row r="5" spans="1:20" x14ac:dyDescent="0.25">
      <c r="A5" s="50" t="s">
        <v>22</v>
      </c>
      <c r="B5" s="50"/>
      <c r="C5" s="50"/>
      <c r="D5" s="50"/>
      <c r="E5" s="50"/>
      <c r="F5" s="50"/>
      <c r="O5" s="60"/>
      <c r="P5" s="60"/>
      <c r="Q5" s="60"/>
      <c r="R5" s="60"/>
      <c r="S5" s="60"/>
      <c r="T5" s="60"/>
    </row>
    <row r="6" spans="1:20" x14ac:dyDescent="0.25">
      <c r="A6" s="50" t="s">
        <v>17</v>
      </c>
      <c r="B6" s="50"/>
      <c r="C6" s="50"/>
      <c r="D6" s="50"/>
      <c r="E6" s="50"/>
      <c r="F6" s="50"/>
    </row>
    <row r="7" spans="1:20" x14ac:dyDescent="0.25">
      <c r="A7" s="51"/>
      <c r="B7" s="51"/>
      <c r="C7" s="51"/>
      <c r="D7" s="51"/>
      <c r="E7" s="51"/>
      <c r="F7" s="51"/>
    </row>
    <row r="8" spans="1:20" x14ac:dyDescent="0.25">
      <c r="A8" s="51"/>
      <c r="B8" s="53">
        <v>2021</v>
      </c>
      <c r="C8" s="53" t="s">
        <v>0</v>
      </c>
      <c r="D8" s="53">
        <v>2022</v>
      </c>
      <c r="E8" s="53" t="s">
        <v>0</v>
      </c>
      <c r="F8" s="4" t="s">
        <v>18</v>
      </c>
      <c r="H8" s="51"/>
      <c r="I8" s="53">
        <v>2022</v>
      </c>
      <c r="J8" s="53" t="s">
        <v>0</v>
      </c>
      <c r="K8" s="53">
        <v>2023</v>
      </c>
      <c r="L8" s="53" t="s">
        <v>0</v>
      </c>
      <c r="M8" s="4" t="s">
        <v>18</v>
      </c>
      <c r="O8" s="51"/>
      <c r="P8" s="53">
        <v>2022</v>
      </c>
      <c r="Q8" s="53" t="s">
        <v>0</v>
      </c>
      <c r="R8" s="53">
        <v>2023</v>
      </c>
      <c r="S8" s="53" t="s">
        <v>0</v>
      </c>
      <c r="T8" s="4" t="s">
        <v>18</v>
      </c>
    </row>
    <row r="9" spans="1:20" ht="15.75" thickBot="1" x14ac:dyDescent="0.3">
      <c r="A9" s="52"/>
      <c r="B9" s="54"/>
      <c r="C9" s="54"/>
      <c r="D9" s="54"/>
      <c r="E9" s="54"/>
      <c r="F9" s="5" t="s">
        <v>21</v>
      </c>
      <c r="H9" s="52"/>
      <c r="I9" s="54"/>
      <c r="J9" s="54"/>
      <c r="K9" s="54"/>
      <c r="L9" s="54"/>
      <c r="M9" s="5" t="s">
        <v>48</v>
      </c>
      <c r="O9" s="52"/>
      <c r="P9" s="54"/>
      <c r="Q9" s="54"/>
      <c r="R9" s="54"/>
      <c r="S9" s="54"/>
      <c r="T9" s="5" t="s">
        <v>48</v>
      </c>
    </row>
    <row r="10" spans="1:20" x14ac:dyDescent="0.25">
      <c r="A10" s="6" t="s">
        <v>1</v>
      </c>
      <c r="B10" s="11">
        <v>45.16584288</v>
      </c>
      <c r="C10" s="12">
        <v>5.3404858754490867</v>
      </c>
      <c r="D10" s="11">
        <v>47.4</v>
      </c>
      <c r="E10" s="12">
        <f>(D10*100)/D$23</f>
        <v>4.7253514106270558</v>
      </c>
      <c r="F10" s="12">
        <f t="shared" ref="F10:F23" si="0">(D10-B10)/B10*100</f>
        <v>4.9465635478914347</v>
      </c>
      <c r="H10" s="6" t="s">
        <v>1</v>
      </c>
      <c r="I10" s="39">
        <v>47.4</v>
      </c>
      <c r="J10" s="44">
        <f>(I10*100)/I$23</f>
        <v>4.7253514106270558</v>
      </c>
      <c r="K10" s="39">
        <v>54.25</v>
      </c>
      <c r="L10" s="44">
        <f>(K10*100)/K$23</f>
        <v>5.2662744869629368</v>
      </c>
      <c r="M10" s="44">
        <f t="shared" ref="M10:M23" si="1">(K10-I10)/I10*100</f>
        <v>14.451476793248949</v>
      </c>
      <c r="O10" s="6" t="s">
        <v>1</v>
      </c>
      <c r="P10" s="39">
        <v>47.4</v>
      </c>
      <c r="Q10" s="44">
        <v>4.7253514106270558</v>
      </c>
      <c r="R10" s="39">
        <v>54.25</v>
      </c>
      <c r="S10" s="44">
        <v>5.2662744869629368</v>
      </c>
      <c r="T10" s="44">
        <v>14.451476793248949</v>
      </c>
    </row>
    <row r="11" spans="1:20" x14ac:dyDescent="0.25">
      <c r="A11" s="6" t="s">
        <v>6</v>
      </c>
      <c r="B11" s="11">
        <v>36.537154990000005</v>
      </c>
      <c r="C11" s="12">
        <v>4.3202151827790525</v>
      </c>
      <c r="D11" s="11">
        <v>41.1</v>
      </c>
      <c r="E11" s="12">
        <f t="shared" ref="E11:E23" si="2">(D11*100)/D$23</f>
        <v>4.0972983750373837</v>
      </c>
      <c r="F11" s="12">
        <f t="shared" si="0"/>
        <v>12.488232899493186</v>
      </c>
      <c r="H11" s="6" t="s">
        <v>6</v>
      </c>
      <c r="I11" s="39">
        <v>41.1</v>
      </c>
      <c r="J11" s="44">
        <f t="shared" ref="J11:L23" si="3">(I11*100)/I$23</f>
        <v>4.0972983750373837</v>
      </c>
      <c r="K11" s="39">
        <v>39.71</v>
      </c>
      <c r="L11" s="44">
        <f t="shared" si="3"/>
        <v>3.8548158502727783</v>
      </c>
      <c r="M11" s="44">
        <f t="shared" si="1"/>
        <v>-3.3819951338199523</v>
      </c>
      <c r="O11" s="6" t="s">
        <v>6</v>
      </c>
      <c r="P11" s="39">
        <v>41.1</v>
      </c>
      <c r="Q11" s="44">
        <v>4.0972983750373837</v>
      </c>
      <c r="R11" s="39">
        <v>39.71</v>
      </c>
      <c r="S11" s="44">
        <v>3.8548158502727783</v>
      </c>
      <c r="T11" s="44">
        <v>-3.3819951338199523</v>
      </c>
    </row>
    <row r="12" spans="1:20" x14ac:dyDescent="0.25">
      <c r="A12" s="6" t="s">
        <v>7</v>
      </c>
      <c r="B12" s="11">
        <v>77.455847110000008</v>
      </c>
      <c r="C12" s="12">
        <v>9.1585107480650869</v>
      </c>
      <c r="D12" s="11">
        <v>89.4</v>
      </c>
      <c r="E12" s="12">
        <f t="shared" si="2"/>
        <v>8.9123716478915362</v>
      </c>
      <c r="F12" s="12">
        <f t="shared" si="0"/>
        <v>15.420595520745312</v>
      </c>
      <c r="H12" s="6" t="s">
        <v>7</v>
      </c>
      <c r="I12" s="39">
        <v>89.4</v>
      </c>
      <c r="J12" s="44">
        <f t="shared" si="3"/>
        <v>8.9123716478915362</v>
      </c>
      <c r="K12" s="39">
        <v>87.64</v>
      </c>
      <c r="L12" s="44">
        <f t="shared" si="3"/>
        <v>8.5075814937775434</v>
      </c>
      <c r="M12" s="44">
        <f t="shared" si="1"/>
        <v>-1.9686800894854644</v>
      </c>
      <c r="O12" s="6" t="s">
        <v>7</v>
      </c>
      <c r="P12" s="39">
        <v>89.4</v>
      </c>
      <c r="Q12" s="44">
        <v>8.9123716478915362</v>
      </c>
      <c r="R12" s="39">
        <v>87.64</v>
      </c>
      <c r="S12" s="44">
        <v>8.5075814937775434</v>
      </c>
      <c r="T12" s="44">
        <v>-1.9686800894854644</v>
      </c>
    </row>
    <row r="13" spans="1:20" x14ac:dyDescent="0.25">
      <c r="A13" s="6" t="s">
        <v>8</v>
      </c>
      <c r="B13" s="11">
        <v>638.04846085000008</v>
      </c>
      <c r="C13" s="12">
        <v>75.443932311298326</v>
      </c>
      <c r="D13" s="11">
        <v>741.6</v>
      </c>
      <c r="E13" s="12">
        <f t="shared" si="2"/>
        <v>73.930814475127107</v>
      </c>
      <c r="F13" s="12">
        <f t="shared" si="0"/>
        <v>16.229416024615105</v>
      </c>
      <c r="H13" s="6" t="s">
        <v>8</v>
      </c>
      <c r="I13" s="39">
        <v>741.6</v>
      </c>
      <c r="J13" s="44">
        <f t="shared" si="3"/>
        <v>73.930814475127107</v>
      </c>
      <c r="K13" s="39">
        <v>752.61</v>
      </c>
      <c r="L13" s="44">
        <f t="shared" si="3"/>
        <v>73.059001689090792</v>
      </c>
      <c r="M13" s="44">
        <f t="shared" si="1"/>
        <v>1.4846278317152091</v>
      </c>
      <c r="O13" s="6" t="s">
        <v>8</v>
      </c>
      <c r="P13" s="39">
        <v>741.6</v>
      </c>
      <c r="Q13" s="44">
        <v>73.930814475127107</v>
      </c>
      <c r="R13" s="39">
        <v>752.61</v>
      </c>
      <c r="S13" s="44">
        <v>73.059001689090792</v>
      </c>
      <c r="T13" s="44">
        <v>1.4846278317152091</v>
      </c>
    </row>
    <row r="14" spans="1:20" x14ac:dyDescent="0.25">
      <c r="A14" s="6" t="s">
        <v>9</v>
      </c>
      <c r="B14" s="11">
        <v>1.0753095000000001</v>
      </c>
      <c r="C14" s="12">
        <v>0.12714641929175974</v>
      </c>
      <c r="D14" s="11">
        <v>1.5</v>
      </c>
      <c r="E14" s="12">
        <f t="shared" si="2"/>
        <v>0.14953643704516001</v>
      </c>
      <c r="F14" s="12">
        <f t="shared" si="0"/>
        <v>39.494722217184894</v>
      </c>
      <c r="H14" s="6" t="s">
        <v>9</v>
      </c>
      <c r="I14" s="39">
        <v>1.5</v>
      </c>
      <c r="J14" s="44">
        <f t="shared" si="3"/>
        <v>0.14953643704516001</v>
      </c>
      <c r="K14" s="39">
        <v>16.47</v>
      </c>
      <c r="L14" s="44">
        <f t="shared" si="3"/>
        <v>1.5988118119867201</v>
      </c>
      <c r="M14" s="44">
        <f t="shared" si="1"/>
        <v>997.99999999999989</v>
      </c>
      <c r="O14" s="6" t="s">
        <v>9</v>
      </c>
      <c r="P14" s="39">
        <v>1.5</v>
      </c>
      <c r="Q14" s="44">
        <v>0.14953643704516001</v>
      </c>
      <c r="R14" s="39">
        <v>16.47</v>
      </c>
      <c r="S14" s="44">
        <v>1.5988118119867201</v>
      </c>
      <c r="T14" s="44">
        <v>997.99999999999989</v>
      </c>
    </row>
    <row r="15" spans="1:20" x14ac:dyDescent="0.25">
      <c r="A15" s="10" t="s">
        <v>2</v>
      </c>
      <c r="B15" s="13">
        <v>798.28261533</v>
      </c>
      <c r="C15" s="14">
        <v>94.390290536883299</v>
      </c>
      <c r="D15" s="13">
        <v>921</v>
      </c>
      <c r="E15" s="14">
        <f t="shared" si="2"/>
        <v>91.815372345728235</v>
      </c>
      <c r="F15" s="14">
        <f t="shared" si="0"/>
        <v>15.372674077246462</v>
      </c>
      <c r="H15" s="10" t="s">
        <v>2</v>
      </c>
      <c r="I15" s="40">
        <v>921</v>
      </c>
      <c r="J15" s="45">
        <f t="shared" si="3"/>
        <v>91.815372345728235</v>
      </c>
      <c r="K15" s="40">
        <f>K10+K11+K12+K13+K14</f>
        <v>950.68000000000006</v>
      </c>
      <c r="L15" s="45">
        <f t="shared" si="3"/>
        <v>92.286485332090777</v>
      </c>
      <c r="M15" s="45">
        <f t="shared" si="1"/>
        <v>3.2225841476655881</v>
      </c>
      <c r="O15" s="10" t="s">
        <v>2</v>
      </c>
      <c r="P15" s="40">
        <v>921</v>
      </c>
      <c r="Q15" s="45">
        <v>91.815372345728235</v>
      </c>
      <c r="R15" s="40">
        <v>950.68000000000006</v>
      </c>
      <c r="S15" s="45">
        <v>92.286485332090777</v>
      </c>
      <c r="T15" s="45">
        <v>3.2225841476655881</v>
      </c>
    </row>
    <row r="16" spans="1:20" x14ac:dyDescent="0.25">
      <c r="A16" s="6" t="s">
        <v>10</v>
      </c>
      <c r="B16" s="11">
        <v>2.5468296700000002</v>
      </c>
      <c r="C16" s="12">
        <v>0.30114146028330824</v>
      </c>
      <c r="D16" s="11">
        <v>20.6</v>
      </c>
      <c r="E16" s="12">
        <f t="shared" si="2"/>
        <v>2.0536337354201972</v>
      </c>
      <c r="F16" s="12">
        <f t="shared" si="0"/>
        <v>708.84875194657195</v>
      </c>
      <c r="H16" s="6" t="s">
        <v>10</v>
      </c>
      <c r="I16" s="39">
        <v>20.6</v>
      </c>
      <c r="J16" s="44">
        <f t="shared" si="3"/>
        <v>2.0536337354201972</v>
      </c>
      <c r="K16" s="39">
        <v>6.1</v>
      </c>
      <c r="L16" s="44">
        <f t="shared" si="3"/>
        <v>0.59215252295804444</v>
      </c>
      <c r="M16" s="44">
        <f t="shared" si="1"/>
        <v>-70.388349514563103</v>
      </c>
      <c r="O16" s="6" t="s">
        <v>10</v>
      </c>
      <c r="P16" s="39">
        <v>20.6</v>
      </c>
      <c r="Q16" s="44">
        <v>2.0536337354201972</v>
      </c>
      <c r="R16" s="39">
        <v>6.1</v>
      </c>
      <c r="S16" s="44">
        <v>0.59215252295804444</v>
      </c>
      <c r="T16" s="44">
        <v>-70.388349514563103</v>
      </c>
    </row>
    <row r="17" spans="1:20" x14ac:dyDescent="0.25">
      <c r="A17" s="6" t="s">
        <v>11</v>
      </c>
      <c r="B17" s="11">
        <v>24.8611906</v>
      </c>
      <c r="C17" s="12">
        <v>2.939629347755186</v>
      </c>
      <c r="D17" s="11">
        <v>26.6</v>
      </c>
      <c r="E17" s="12">
        <f t="shared" si="2"/>
        <v>2.6517794836008375</v>
      </c>
      <c r="F17" s="12">
        <f t="shared" si="0"/>
        <v>6.9940713137045041</v>
      </c>
      <c r="H17" s="6" t="s">
        <v>11</v>
      </c>
      <c r="I17" s="39">
        <v>26.6</v>
      </c>
      <c r="J17" s="44">
        <f t="shared" si="3"/>
        <v>2.6517794836008375</v>
      </c>
      <c r="K17" s="39">
        <v>61.97</v>
      </c>
      <c r="L17" s="44">
        <f t="shared" si="3"/>
        <v>6.0156871881491831</v>
      </c>
      <c r="M17" s="44">
        <f t="shared" si="1"/>
        <v>132.96992481203006</v>
      </c>
      <c r="O17" s="6" t="s">
        <v>11</v>
      </c>
      <c r="P17" s="39">
        <v>26.6</v>
      </c>
      <c r="Q17" s="44">
        <v>2.6517794836008375</v>
      </c>
      <c r="R17" s="39">
        <v>61.97</v>
      </c>
      <c r="S17" s="44">
        <v>6.0156871881491831</v>
      </c>
      <c r="T17" s="44">
        <v>132.96992481203006</v>
      </c>
    </row>
    <row r="18" spans="1:20" x14ac:dyDescent="0.25">
      <c r="A18" s="7" t="s">
        <v>3</v>
      </c>
      <c r="B18" s="15">
        <v>27.408020270000002</v>
      </c>
      <c r="C18" s="14">
        <v>3.2407708080384943</v>
      </c>
      <c r="D18" s="15">
        <v>47.2</v>
      </c>
      <c r="E18" s="14">
        <f t="shared" si="2"/>
        <v>4.7054132190210343</v>
      </c>
      <c r="F18" s="14">
        <f t="shared" si="0"/>
        <v>72.212365340606922</v>
      </c>
      <c r="H18" s="7" t="s">
        <v>3</v>
      </c>
      <c r="I18" s="41">
        <v>47.2</v>
      </c>
      <c r="J18" s="45">
        <f t="shared" si="3"/>
        <v>4.7054132190210343</v>
      </c>
      <c r="K18" s="41">
        <f>K16+K17</f>
        <v>68.069999999999993</v>
      </c>
      <c r="L18" s="45">
        <f t="shared" si="3"/>
        <v>6.6078397111072267</v>
      </c>
      <c r="M18" s="45">
        <f t="shared" si="1"/>
        <v>44.216101694915231</v>
      </c>
      <c r="O18" s="7" t="s">
        <v>3</v>
      </c>
      <c r="P18" s="41">
        <v>47.2</v>
      </c>
      <c r="Q18" s="45">
        <v>4.7054132190210343</v>
      </c>
      <c r="R18" s="41">
        <v>68.069999999999993</v>
      </c>
      <c r="S18" s="45">
        <v>6.6078397111072267</v>
      </c>
      <c r="T18" s="45">
        <v>44.216101694915231</v>
      </c>
    </row>
    <row r="19" spans="1:20" x14ac:dyDescent="0.25">
      <c r="A19" s="8" t="s">
        <v>4</v>
      </c>
      <c r="B19" s="16">
        <v>825.69063559999995</v>
      </c>
      <c r="C19" s="17">
        <v>97.63106134492179</v>
      </c>
      <c r="D19" s="16">
        <v>968.1</v>
      </c>
      <c r="E19" s="17">
        <f t="shared" si="2"/>
        <v>96.51081646894626</v>
      </c>
      <c r="F19" s="17">
        <f t="shared" si="0"/>
        <v>17.2473028347374</v>
      </c>
      <c r="H19" s="8" t="s">
        <v>4</v>
      </c>
      <c r="I19" s="42">
        <v>968.1</v>
      </c>
      <c r="J19" s="46">
        <f t="shared" si="3"/>
        <v>96.51081646894626</v>
      </c>
      <c r="K19" s="42">
        <f>K15+K18</f>
        <v>1018.75</v>
      </c>
      <c r="L19" s="46">
        <f t="shared" si="3"/>
        <v>98.894325043198009</v>
      </c>
      <c r="M19" s="46">
        <f t="shared" si="1"/>
        <v>5.2318975312467693</v>
      </c>
      <c r="O19" s="8" t="s">
        <v>4</v>
      </c>
      <c r="P19" s="42">
        <v>968.1</v>
      </c>
      <c r="Q19" s="46">
        <v>96.51081646894626</v>
      </c>
      <c r="R19" s="42">
        <v>1018.75</v>
      </c>
      <c r="S19" s="46">
        <v>98.894325043198009</v>
      </c>
      <c r="T19" s="46">
        <v>5.2318975312467693</v>
      </c>
    </row>
    <row r="20" spans="1:20" x14ac:dyDescent="0.25">
      <c r="A20" s="6" t="s">
        <v>12</v>
      </c>
      <c r="B20" s="11">
        <v>2.1947836499999998</v>
      </c>
      <c r="C20" s="12">
        <v>0.25951494171454709</v>
      </c>
      <c r="D20" s="11">
        <v>2.5</v>
      </c>
      <c r="E20" s="12">
        <f t="shared" si="2"/>
        <v>0.24922739507526667</v>
      </c>
      <c r="F20" s="12">
        <f t="shared" si="0"/>
        <v>13.906443580441302</v>
      </c>
      <c r="H20" s="6" t="s">
        <v>12</v>
      </c>
      <c r="I20" s="39">
        <v>2.5</v>
      </c>
      <c r="J20" s="44">
        <f t="shared" si="3"/>
        <v>0.24922739507526667</v>
      </c>
      <c r="K20" s="39">
        <v>3.07</v>
      </c>
      <c r="L20" s="44">
        <f t="shared" si="3"/>
        <v>0.29801774516085189</v>
      </c>
      <c r="M20" s="44">
        <f t="shared" si="1"/>
        <v>22.799999999999994</v>
      </c>
      <c r="O20" s="6" t="s">
        <v>12</v>
      </c>
      <c r="P20" s="39">
        <v>2.5</v>
      </c>
      <c r="Q20" s="44">
        <v>0.24922739507526667</v>
      </c>
      <c r="R20" s="39">
        <v>3.07</v>
      </c>
      <c r="S20" s="44">
        <v>0.29801774516085189</v>
      </c>
      <c r="T20" s="44">
        <v>22.799999999999994</v>
      </c>
    </row>
    <row r="21" spans="1:20" x14ac:dyDescent="0.25">
      <c r="A21" s="6" t="s">
        <v>13</v>
      </c>
      <c r="B21" s="11">
        <v>17.839931089999997</v>
      </c>
      <c r="C21" s="12">
        <v>2.1094237133636775</v>
      </c>
      <c r="D21" s="11">
        <v>32.5</v>
      </c>
      <c r="E21" s="12">
        <f t="shared" si="2"/>
        <v>3.2399561359784665</v>
      </c>
      <c r="F21" s="12">
        <f t="shared" si="0"/>
        <v>82.175591576234083</v>
      </c>
      <c r="H21" s="6" t="s">
        <v>13</v>
      </c>
      <c r="I21" s="39">
        <v>32.5</v>
      </c>
      <c r="J21" s="44">
        <f t="shared" si="3"/>
        <v>3.2399561359784665</v>
      </c>
      <c r="K21" s="39">
        <v>8.32</v>
      </c>
      <c r="L21" s="44">
        <f t="shared" si="3"/>
        <v>0.80765721164113613</v>
      </c>
      <c r="M21" s="44">
        <f t="shared" si="1"/>
        <v>-74.400000000000006</v>
      </c>
      <c r="O21" s="6" t="s">
        <v>13</v>
      </c>
      <c r="P21" s="39">
        <v>32.5</v>
      </c>
      <c r="Q21" s="44">
        <v>3.2399561359784665</v>
      </c>
      <c r="R21" s="39">
        <v>8.32</v>
      </c>
      <c r="S21" s="44">
        <v>0.80765721164113613</v>
      </c>
      <c r="T21" s="44">
        <v>-74.400000000000006</v>
      </c>
    </row>
    <row r="22" spans="1:20" x14ac:dyDescent="0.25">
      <c r="A22" s="8" t="s">
        <v>14</v>
      </c>
      <c r="B22" s="16">
        <v>20.034714739999998</v>
      </c>
      <c r="C22" s="17">
        <v>2.368938655078225</v>
      </c>
      <c r="D22" s="16">
        <v>35</v>
      </c>
      <c r="E22" s="17">
        <f t="shared" si="2"/>
        <v>3.4891835310537331</v>
      </c>
      <c r="F22" s="17">
        <f t="shared" si="0"/>
        <v>74.696772348454218</v>
      </c>
      <c r="H22" s="8" t="s">
        <v>14</v>
      </c>
      <c r="I22" s="42">
        <v>35</v>
      </c>
      <c r="J22" s="46">
        <f t="shared" si="3"/>
        <v>3.4891835310537331</v>
      </c>
      <c r="K22" s="42">
        <f>K20+K21</f>
        <v>11.39</v>
      </c>
      <c r="L22" s="46">
        <f t="shared" si="3"/>
        <v>1.1056749568019879</v>
      </c>
      <c r="M22" s="46">
        <f t="shared" si="1"/>
        <v>-67.457142857142856</v>
      </c>
      <c r="O22" s="8" t="s">
        <v>14</v>
      </c>
      <c r="P22" s="42">
        <v>35</v>
      </c>
      <c r="Q22" s="46">
        <v>3.4891835310537331</v>
      </c>
      <c r="R22" s="42">
        <v>11.39</v>
      </c>
      <c r="S22" s="46">
        <v>1.1056749568019879</v>
      </c>
      <c r="T22" s="46">
        <v>-67.457142857142856</v>
      </c>
    </row>
    <row r="23" spans="1:20" ht="15.75" thickBot="1" x14ac:dyDescent="0.3">
      <c r="A23" s="9" t="s">
        <v>5</v>
      </c>
      <c r="B23" s="18">
        <v>845.72535033999986</v>
      </c>
      <c r="C23" s="19">
        <v>100</v>
      </c>
      <c r="D23" s="18">
        <v>1003.1</v>
      </c>
      <c r="E23" s="19">
        <f t="shared" si="2"/>
        <v>100</v>
      </c>
      <c r="F23" s="20">
        <f t="shared" si="0"/>
        <v>18.608245525185232</v>
      </c>
      <c r="H23" s="9" t="s">
        <v>5</v>
      </c>
      <c r="I23" s="43">
        <v>1003.1</v>
      </c>
      <c r="J23" s="47">
        <f t="shared" si="3"/>
        <v>100</v>
      </c>
      <c r="K23" s="43">
        <f>K19+K22</f>
        <v>1030.1400000000001</v>
      </c>
      <c r="L23" s="47">
        <f t="shared" si="3"/>
        <v>100</v>
      </c>
      <c r="M23" s="48">
        <f t="shared" si="1"/>
        <v>2.6956435051340919</v>
      </c>
      <c r="O23" s="9" t="s">
        <v>5</v>
      </c>
      <c r="P23" s="43">
        <v>1003.1</v>
      </c>
      <c r="Q23" s="47">
        <v>100</v>
      </c>
      <c r="R23" s="43">
        <v>1030.1400000000001</v>
      </c>
      <c r="S23" s="47">
        <v>100</v>
      </c>
      <c r="T23" s="48">
        <v>2.6956435051340919</v>
      </c>
    </row>
    <row r="24" spans="1:20" x14ac:dyDescent="0.25">
      <c r="A24" s="49" t="s">
        <v>19</v>
      </c>
      <c r="B24" s="49"/>
      <c r="C24" s="49"/>
      <c r="D24" s="49"/>
      <c r="E24" s="49"/>
      <c r="F24" s="49"/>
      <c r="M24" s="37"/>
    </row>
    <row r="28" spans="1:20" ht="16.5" x14ac:dyDescent="0.25">
      <c r="A28" s="34" t="s">
        <v>36</v>
      </c>
      <c r="B28" s="25">
        <v>54245.564279999999</v>
      </c>
      <c r="D28" s="34" t="s">
        <v>36</v>
      </c>
      <c r="E28" s="38">
        <f>B28/1000</f>
        <v>54.245564279999996</v>
      </c>
      <c r="H28" s="55" t="s">
        <v>30</v>
      </c>
      <c r="I28" s="56"/>
      <c r="J28" s="56"/>
    </row>
    <row r="29" spans="1:20" ht="15.75" x14ac:dyDescent="0.25">
      <c r="A29" s="34" t="s">
        <v>38</v>
      </c>
      <c r="B29" s="25">
        <v>39710.477550000003</v>
      </c>
      <c r="D29" s="34" t="s">
        <v>38</v>
      </c>
      <c r="E29" s="38">
        <f t="shared" ref="E29:E37" si="4">B29/1000</f>
        <v>39.71047755</v>
      </c>
      <c r="H29" s="26"/>
      <c r="I29" s="27"/>
      <c r="J29" s="28"/>
    </row>
    <row r="30" spans="1:20" ht="16.5" x14ac:dyDescent="0.25">
      <c r="A30" s="34" t="s">
        <v>40</v>
      </c>
      <c r="B30" s="25">
        <v>87635.302020000003</v>
      </c>
      <c r="D30" s="34" t="s">
        <v>40</v>
      </c>
      <c r="E30" s="38">
        <f t="shared" si="4"/>
        <v>87.635302019999997</v>
      </c>
      <c r="H30" s="29"/>
      <c r="I30" s="22"/>
      <c r="J30" s="23"/>
    </row>
    <row r="31" spans="1:20" x14ac:dyDescent="0.25">
      <c r="A31" s="34" t="s">
        <v>42</v>
      </c>
      <c r="B31" s="25">
        <v>752605.32590000005</v>
      </c>
      <c r="D31" s="34" t="s">
        <v>42</v>
      </c>
      <c r="E31" s="38">
        <f t="shared" si="4"/>
        <v>752.60532590000003</v>
      </c>
      <c r="H31" s="57" t="s">
        <v>31</v>
      </c>
      <c r="I31" s="58" t="s">
        <v>23</v>
      </c>
      <c r="J31" s="24" t="s">
        <v>32</v>
      </c>
    </row>
    <row r="32" spans="1:20" x14ac:dyDescent="0.25">
      <c r="A32" s="34" t="s">
        <v>24</v>
      </c>
      <c r="B32" s="25">
        <v>16468.705849999998</v>
      </c>
      <c r="D32" s="34" t="s">
        <v>24</v>
      </c>
      <c r="E32" s="38">
        <f t="shared" si="4"/>
        <v>16.468705849999999</v>
      </c>
      <c r="H32" s="57"/>
      <c r="I32" s="59"/>
      <c r="J32" s="24" t="s">
        <v>33</v>
      </c>
    </row>
    <row r="33" spans="1:10" x14ac:dyDescent="0.25">
      <c r="A33" s="34" t="s">
        <v>25</v>
      </c>
      <c r="B33" s="25">
        <v>6097.9973600000003</v>
      </c>
      <c r="D33" s="34" t="s">
        <v>25</v>
      </c>
      <c r="E33" s="38">
        <f t="shared" si="4"/>
        <v>6.0979973599999999</v>
      </c>
      <c r="H33" s="57"/>
      <c r="I33" s="59"/>
      <c r="J33" s="24" t="s">
        <v>34</v>
      </c>
    </row>
    <row r="34" spans="1:10" x14ac:dyDescent="0.25">
      <c r="A34" s="34" t="s">
        <v>26</v>
      </c>
      <c r="B34" s="25">
        <v>61965.291839999998</v>
      </c>
      <c r="D34" s="34" t="s">
        <v>26</v>
      </c>
      <c r="E34" s="38">
        <f t="shared" si="4"/>
        <v>61.965291839999999</v>
      </c>
      <c r="H34" s="30"/>
      <c r="I34" s="31"/>
      <c r="J34" s="32"/>
    </row>
    <row r="35" spans="1:10" x14ac:dyDescent="0.25">
      <c r="A35" s="34" t="s">
        <v>27</v>
      </c>
      <c r="B35" s="25">
        <v>3071.6459799999998</v>
      </c>
      <c r="D35" s="34" t="s">
        <v>27</v>
      </c>
      <c r="E35" s="38">
        <f t="shared" si="4"/>
        <v>3.07164598</v>
      </c>
      <c r="H35" s="33" t="s">
        <v>35</v>
      </c>
      <c r="I35" s="34" t="s">
        <v>36</v>
      </c>
      <c r="J35" s="25">
        <v>54245.564279999999</v>
      </c>
    </row>
    <row r="36" spans="1:10" x14ac:dyDescent="0.25">
      <c r="A36" s="34" t="s">
        <v>28</v>
      </c>
      <c r="B36" s="25">
        <v>8318.4786899999999</v>
      </c>
      <c r="D36" s="34" t="s">
        <v>28</v>
      </c>
      <c r="E36" s="38">
        <f t="shared" si="4"/>
        <v>8.3184786899999992</v>
      </c>
      <c r="H36" s="33" t="s">
        <v>37</v>
      </c>
      <c r="I36" s="34" t="s">
        <v>38</v>
      </c>
      <c r="J36" s="25">
        <v>39710.477550000003</v>
      </c>
    </row>
    <row r="37" spans="1:10" ht="22.5" x14ac:dyDescent="0.25">
      <c r="A37" s="36" t="s">
        <v>29</v>
      </c>
      <c r="B37" s="25">
        <v>1030118.7894700002</v>
      </c>
      <c r="D37" s="36" t="s">
        <v>29</v>
      </c>
      <c r="E37" s="38">
        <f t="shared" si="4"/>
        <v>1030.1187894700001</v>
      </c>
      <c r="H37" s="33" t="s">
        <v>39</v>
      </c>
      <c r="I37" s="34" t="s">
        <v>40</v>
      </c>
      <c r="J37" s="25">
        <v>87635.302020000003</v>
      </c>
    </row>
    <row r="38" spans="1:10" x14ac:dyDescent="0.25">
      <c r="B38" s="21"/>
      <c r="H38" s="33" t="s">
        <v>41</v>
      </c>
      <c r="I38" s="34" t="s">
        <v>42</v>
      </c>
      <c r="J38" s="25">
        <v>752605.32590000005</v>
      </c>
    </row>
    <row r="39" spans="1:10" x14ac:dyDescent="0.25">
      <c r="B39" s="21"/>
      <c r="H39" s="33" t="s">
        <v>43</v>
      </c>
      <c r="I39" s="34" t="s">
        <v>24</v>
      </c>
      <c r="J39" s="25">
        <v>16468.705849999998</v>
      </c>
    </row>
    <row r="40" spans="1:10" x14ac:dyDescent="0.25">
      <c r="B40" s="21"/>
      <c r="H40" s="33" t="s">
        <v>44</v>
      </c>
      <c r="I40" s="34" t="s">
        <v>25</v>
      </c>
      <c r="J40" s="25">
        <v>6097.9973600000003</v>
      </c>
    </row>
    <row r="41" spans="1:10" x14ac:dyDescent="0.25">
      <c r="B41" s="21"/>
      <c r="H41" s="33" t="s">
        <v>45</v>
      </c>
      <c r="I41" s="34" t="s">
        <v>26</v>
      </c>
      <c r="J41" s="25">
        <v>61965.291839999998</v>
      </c>
    </row>
    <row r="42" spans="1:10" x14ac:dyDescent="0.25">
      <c r="H42" s="33" t="s">
        <v>46</v>
      </c>
      <c r="I42" s="34" t="s">
        <v>27</v>
      </c>
      <c r="J42" s="25">
        <v>3071.6459799999998</v>
      </c>
    </row>
    <row r="43" spans="1:10" x14ac:dyDescent="0.25">
      <c r="H43" s="33" t="s">
        <v>47</v>
      </c>
      <c r="I43" s="34" t="s">
        <v>28</v>
      </c>
      <c r="J43" s="25">
        <v>8318.4786899999999</v>
      </c>
    </row>
    <row r="44" spans="1:10" ht="22.5" x14ac:dyDescent="0.25">
      <c r="H44" s="35"/>
      <c r="I44" s="36" t="s">
        <v>29</v>
      </c>
      <c r="J44" s="25">
        <v>1030118.7894700002</v>
      </c>
    </row>
  </sheetData>
  <mergeCells count="25">
    <mergeCell ref="A7:F7"/>
    <mergeCell ref="A3:F3"/>
    <mergeCell ref="A4:F4"/>
    <mergeCell ref="O4:T5"/>
    <mergeCell ref="A5:F5"/>
    <mergeCell ref="A6:F6"/>
    <mergeCell ref="H31:H33"/>
    <mergeCell ref="I31:I33"/>
    <mergeCell ref="I8:I9"/>
    <mergeCell ref="J8:J9"/>
    <mergeCell ref="K8:K9"/>
    <mergeCell ref="H8:H9"/>
    <mergeCell ref="Q8:Q9"/>
    <mergeCell ref="R8:R9"/>
    <mergeCell ref="S8:S9"/>
    <mergeCell ref="A24:F24"/>
    <mergeCell ref="H28:J28"/>
    <mergeCell ref="L8:L9"/>
    <mergeCell ref="O8:O9"/>
    <mergeCell ref="P8:P9"/>
    <mergeCell ref="A8:A9"/>
    <mergeCell ref="B8:B9"/>
    <mergeCell ref="C8:C9"/>
    <mergeCell ref="D8:D9"/>
    <mergeCell ref="E8:E9"/>
  </mergeCells>
  <pageMargins left="0.4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1.8.2-4 </vt:lpstr>
      <vt:lpstr>Datos</vt:lpstr>
      <vt:lpstr>'1.8.2-4 '!Área_de_impresión</vt:lpstr>
      <vt:lpstr>Datos!Área_de_impresión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2024-01-23T12:13:55Z</cp:lastPrinted>
  <dcterms:created xsi:type="dcterms:W3CDTF">2014-08-13T12:30:34Z</dcterms:created>
  <dcterms:modified xsi:type="dcterms:W3CDTF">2025-02-12T13:18:39Z</dcterms:modified>
</cp:coreProperties>
</file>