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\1.8.2\1.8.2.1 Diputaciones\"/>
    </mc:Choice>
  </mc:AlternateContent>
  <xr:revisionPtr revIDLastSave="0" documentId="13_ncr:1_{52663E3D-4CDE-463B-9E67-A845D28BCEC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6" sheetId="24" r:id="rId1"/>
    <sheet name="Hoja1" sheetId="25" r:id="rId2"/>
  </sheets>
  <definedNames>
    <definedName name="_xlnm.Print_Area" localSheetId="0">'1.8.2-6'!$A$1:$F$22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4" l="1"/>
  <c r="F10" i="24"/>
  <c r="F11" i="24"/>
  <c r="F12" i="24"/>
  <c r="F14" i="24"/>
  <c r="F15" i="24"/>
  <c r="F16" i="24"/>
  <c r="F17" i="24"/>
  <c r="F18" i="24"/>
  <c r="F19" i="24"/>
  <c r="F20" i="24"/>
  <c r="F21" i="24"/>
  <c r="F22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32" i="25"/>
  <c r="C33" i="25"/>
  <c r="C34" i="25"/>
  <c r="C35" i="25"/>
  <c r="C36" i="25"/>
  <c r="C37" i="25"/>
  <c r="C38" i="25"/>
  <c r="C39" i="25"/>
  <c r="C40" i="25"/>
  <c r="C31" i="25"/>
</calcChain>
</file>

<file path=xl/sharedStrings.xml><?xml version="1.0" encoding="utf-8"?>
<sst xmlns="http://schemas.openxmlformats.org/spreadsheetml/2006/main" count="91" uniqueCount="50">
  <si>
    <t>%</t>
  </si>
  <si>
    <t xml:space="preserve">I. Gastos de personal  </t>
  </si>
  <si>
    <t>II. Gastos en bienes corrientes y servicios</t>
  </si>
  <si>
    <t>Total Operaciones corrientes</t>
  </si>
  <si>
    <t>Total Operaciones de Capital</t>
  </si>
  <si>
    <t>Total Operaciones no Financieras</t>
  </si>
  <si>
    <t>Total Operaciones Financieras</t>
  </si>
  <si>
    <t>Total General</t>
  </si>
  <si>
    <t>III. Gastos financieros</t>
  </si>
  <si>
    <t>IV. Transferencias corrientes</t>
  </si>
  <si>
    <t>VI. Inversiones Reales</t>
  </si>
  <si>
    <t>VII. Transferencias de capital</t>
  </si>
  <si>
    <t>VIII. Activos Financieros</t>
  </si>
  <si>
    <t>IX. Pasivos Financiero</t>
  </si>
  <si>
    <t>V. Fondo de contingencia</t>
  </si>
  <si>
    <t xml:space="preserve">% var. </t>
  </si>
  <si>
    <t>Cuadro 1.8.2-6</t>
  </si>
  <si>
    <t xml:space="preserve">Liquidación de los Presupuestos Consolidados de las Diputaciones Provinciales </t>
  </si>
  <si>
    <t>Fuente:  Ministerio de Hacienda y Función Pública.</t>
  </si>
  <si>
    <t>Liquidación de los Presupuestos de las Entidades locales 2023</t>
  </si>
  <si>
    <t>Desglose de los gastos y ejecución: Diputaciones de Régimen Común</t>
  </si>
  <si>
    <t>Comunidad Autónoma de Castilla y León</t>
  </si>
  <si>
    <t>Ctas.</t>
  </si>
  <si>
    <t>Denominación</t>
  </si>
  <si>
    <t>Obligaciones</t>
  </si>
  <si>
    <t>Reconocidas</t>
  </si>
  <si>
    <t>Netas</t>
  </si>
  <si>
    <t>Clasificación económica de gastos a nivel de artículos, conceptos y subconceptos por fases de ejecución</t>
  </si>
  <si>
    <t>1</t>
  </si>
  <si>
    <t>Gastos de personal</t>
  </si>
  <si>
    <t>2</t>
  </si>
  <si>
    <t>Gastos corrientes en bienes y servicios</t>
  </si>
  <si>
    <t>3</t>
  </si>
  <si>
    <t>Gastos financieros</t>
  </si>
  <si>
    <t>4</t>
  </si>
  <si>
    <t>Transferencias corrientes</t>
  </si>
  <si>
    <t>Fondo de contingencia</t>
  </si>
  <si>
    <t>6</t>
  </si>
  <si>
    <t>Inversiones reales</t>
  </si>
  <si>
    <t>7</t>
  </si>
  <si>
    <t>Transferencias de capital</t>
  </si>
  <si>
    <t>8</t>
  </si>
  <si>
    <t>Activos financieros</t>
  </si>
  <si>
    <t>Pasivos financieros</t>
  </si>
  <si>
    <t>Total gastos</t>
  </si>
  <si>
    <t>miles de euros</t>
  </si>
  <si>
    <t>millones de euros</t>
  </si>
  <si>
    <t>22-23</t>
  </si>
  <si>
    <t>CES. Informe de Situación Económica y Social de Castilla y León en 2024</t>
  </si>
  <si>
    <t>de Castilla y León, 2022-2023. Obligaciones reconocidas netas (millones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</si>
</sst>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5"/>
      <color indexed="18"/>
      <name val="Arial"/>
      <family val="2"/>
    </font>
    <font>
      <b/>
      <sz val="14"/>
      <color indexed="12"/>
      <name val="Arial"/>
      <family val="2"/>
    </font>
    <font>
      <sz val="8"/>
      <name val="Univers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b/>
      <sz val="13"/>
      <color indexed="8"/>
      <name val="Arial"/>
      <family val="2"/>
    </font>
    <font>
      <sz val="13"/>
      <name val="Arial"/>
      <family val="2"/>
    </font>
    <font>
      <b/>
      <sz val="9"/>
      <color indexed="8"/>
      <name val="Arial"/>
      <family val="2"/>
    </font>
    <font>
      <sz val="9"/>
      <name val="Univers"/>
      <family val="2"/>
    </font>
    <font>
      <sz val="8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3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9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/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1" fillId="4" borderId="0" applyNumberFormat="0" applyBorder="0" applyAlignment="0" applyProtection="0"/>
    <xf numFmtId="0" fontId="6" fillId="0" borderId="0"/>
    <xf numFmtId="0" fontId="7" fillId="0" borderId="0"/>
    <xf numFmtId="0" fontId="10" fillId="0" borderId="0"/>
    <xf numFmtId="0" fontId="16" fillId="0" borderId="0"/>
    <xf numFmtId="0" fontId="23" fillId="0" borderId="0"/>
  </cellStyleXfs>
  <cellXfs count="54">
    <xf numFmtId="0" fontId="0" fillId="0" borderId="0" xfId="0"/>
    <xf numFmtId="0" fontId="1" fillId="0" borderId="0" xfId="0" applyFont="1"/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0" fontId="1" fillId="3" borderId="0" xfId="2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4" applyFill="1" applyAlignment="1">
      <alignment horizontal="left" vertical="center"/>
    </xf>
    <xf numFmtId="0" fontId="1" fillId="4" borderId="0" xfId="4" applyAlignment="1">
      <alignment horizontal="left" vertical="center"/>
    </xf>
    <xf numFmtId="0" fontId="4" fillId="2" borderId="0" xfId="1" applyFont="1" applyAlignment="1">
      <alignment vertical="center"/>
    </xf>
    <xf numFmtId="0" fontId="4" fillId="2" borderId="0" xfId="1" applyFont="1" applyAlignment="1">
      <alignment horizontal="center" vertical="center"/>
    </xf>
    <xf numFmtId="49" fontId="4" fillId="2" borderId="0" xfId="1" applyNumberFormat="1" applyFont="1" applyAlignment="1">
      <alignment horizontal="center" vertical="center"/>
    </xf>
    <xf numFmtId="0" fontId="5" fillId="3" borderId="0" xfId="2" applyFont="1" applyAlignment="1">
      <alignment horizontal="left" vertical="center"/>
    </xf>
    <xf numFmtId="4" fontId="1" fillId="5" borderId="0" xfId="0" applyNumberFormat="1" applyFont="1" applyFill="1" applyAlignment="1">
      <alignment horizontal="right" vertical="center" indent="2"/>
    </xf>
    <xf numFmtId="164" fontId="1" fillId="5" borderId="0" xfId="0" applyNumberFormat="1" applyFont="1" applyFill="1" applyAlignment="1">
      <alignment horizontal="right" vertical="center" indent="2"/>
    </xf>
    <xf numFmtId="4" fontId="1" fillId="6" borderId="0" xfId="0" applyNumberFormat="1" applyFont="1" applyFill="1" applyAlignment="1">
      <alignment horizontal="right" vertical="center" indent="2"/>
    </xf>
    <xf numFmtId="164" fontId="1" fillId="6" borderId="0" xfId="4" applyNumberFormat="1" applyFill="1" applyAlignment="1">
      <alignment horizontal="right" vertical="center" indent="2"/>
    </xf>
    <xf numFmtId="4" fontId="1" fillId="4" borderId="0" xfId="4" applyNumberFormat="1" applyAlignment="1">
      <alignment horizontal="right" vertical="center" indent="2"/>
    </xf>
    <xf numFmtId="164" fontId="1" fillId="4" borderId="0" xfId="4" applyNumberFormat="1" applyAlignment="1">
      <alignment horizontal="right" vertical="center" indent="2"/>
    </xf>
    <xf numFmtId="4" fontId="5" fillId="3" borderId="0" xfId="2" applyNumberFormat="1" applyFont="1" applyAlignment="1">
      <alignment horizontal="right" vertical="center" indent="2"/>
    </xf>
    <xf numFmtId="164" fontId="5" fillId="3" borderId="0" xfId="2" applyNumberFormat="1" applyFont="1" applyAlignment="1">
      <alignment horizontal="right" vertical="center" indent="2"/>
    </xf>
    <xf numFmtId="4" fontId="1" fillId="0" borderId="0" xfId="0" applyNumberFormat="1" applyFont="1"/>
    <xf numFmtId="0" fontId="11" fillId="0" borderId="0" xfId="7" applyFont="1"/>
    <xf numFmtId="0" fontId="14" fillId="7" borderId="2" xfId="8" applyFont="1" applyFill="1" applyBorder="1" applyAlignment="1">
      <alignment horizontal="left" vertical="top"/>
    </xf>
    <xf numFmtId="0" fontId="14" fillId="7" borderId="3" xfId="8" applyFont="1" applyFill="1" applyBorder="1"/>
    <xf numFmtId="3" fontId="17" fillId="7" borderId="3" xfId="8" applyNumberFormat="1" applyFont="1" applyFill="1" applyBorder="1"/>
    <xf numFmtId="0" fontId="14" fillId="0" borderId="0" xfId="7" applyFont="1"/>
    <xf numFmtId="3" fontId="20" fillId="8" borderId="6" xfId="8" applyNumberFormat="1" applyFont="1" applyFill="1" applyBorder="1" applyAlignment="1">
      <alignment horizontal="center"/>
    </xf>
    <xf numFmtId="0" fontId="18" fillId="0" borderId="0" xfId="7" applyFont="1"/>
    <xf numFmtId="0" fontId="11" fillId="9" borderId="4" xfId="7" applyFont="1" applyFill="1" applyBorder="1" applyAlignment="1">
      <alignment horizontal="left" vertical="top"/>
    </xf>
    <xf numFmtId="0" fontId="11" fillId="9" borderId="7" xfId="7" applyFont="1" applyFill="1" applyBorder="1"/>
    <xf numFmtId="3" fontId="17" fillId="0" borderId="5" xfId="8" applyNumberFormat="1" applyFont="1" applyBorder="1" applyAlignment="1">
      <alignment vertical="center"/>
    </xf>
    <xf numFmtId="0" fontId="3" fillId="0" borderId="0" xfId="8" applyFont="1"/>
    <xf numFmtId="0" fontId="24" fillId="10" borderId="8" xfId="9" applyFont="1" applyFill="1" applyBorder="1" applyAlignment="1">
      <alignment horizontal="left" vertical="center"/>
    </xf>
    <xf numFmtId="0" fontId="24" fillId="10" borderId="9" xfId="9" applyFont="1" applyFill="1" applyBorder="1" applyAlignment="1">
      <alignment horizontal="left" vertical="center"/>
    </xf>
    <xf numFmtId="3" fontId="20" fillId="11" borderId="10" xfId="7" applyNumberFormat="1" applyFont="1" applyFill="1" applyBorder="1" applyAlignment="1">
      <alignment horizontal="right" vertical="center"/>
    </xf>
    <xf numFmtId="0" fontId="25" fillId="0" borderId="0" xfId="7" applyFont="1"/>
    <xf numFmtId="0" fontId="17" fillId="10" borderId="11" xfId="7" applyFont="1" applyFill="1" applyBorder="1" applyAlignment="1">
      <alignment horizontal="left" vertical="top"/>
    </xf>
    <xf numFmtId="0" fontId="24" fillId="10" borderId="12" xfId="9" applyFont="1" applyFill="1" applyBorder="1" applyAlignment="1">
      <alignment horizontal="left" vertical="center" wrapText="1"/>
    </xf>
    <xf numFmtId="3" fontId="20" fillId="11" borderId="12" xfId="7" applyNumberFormat="1" applyFont="1" applyFill="1" applyBorder="1" applyAlignment="1">
      <alignment horizontal="right" vertical="center"/>
    </xf>
    <xf numFmtId="4" fontId="20" fillId="11" borderId="10" xfId="7" applyNumberFormat="1" applyFont="1" applyFill="1" applyBorder="1" applyAlignment="1">
      <alignment horizontal="right" vertical="center"/>
    </xf>
    <xf numFmtId="0" fontId="4" fillId="2" borderId="0" xfId="1" applyFont="1" applyAlignment="1">
      <alignment horizontal="center" vertical="center"/>
    </xf>
    <xf numFmtId="0" fontId="18" fillId="8" borderId="4" xfId="7" applyFont="1" applyFill="1" applyBorder="1" applyAlignment="1">
      <alignment horizontal="center" vertical="center"/>
    </xf>
    <xf numFmtId="0" fontId="19" fillId="8" borderId="5" xfId="7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6" applyFont="1" applyBorder="1" applyAlignment="1">
      <alignment horizontal="left" vertical="top"/>
    </xf>
    <xf numFmtId="0" fontId="11" fillId="0" borderId="1" xfId="0" applyFont="1" applyBorder="1"/>
    <xf numFmtId="0" fontId="21" fillId="0" borderId="0" xfId="6" applyFont="1" applyAlignment="1">
      <alignment horizontal="left" vertical="top"/>
    </xf>
    <xf numFmtId="0" fontId="22" fillId="0" borderId="0" xfId="0" applyFont="1"/>
  </cellXfs>
  <cellStyles count="10">
    <cellStyle name="20% - Énfasis1" xfId="4" builtinId="30"/>
    <cellStyle name="40% - Énfasis1" xfId="2" builtinId="31"/>
    <cellStyle name="Énfasis1" xfId="1" builtinId="29"/>
    <cellStyle name="Normal" xfId="0" builtinId="0"/>
    <cellStyle name="Normal 2" xfId="3" xr:uid="{00000000-0005-0000-0000-000004000000}"/>
    <cellStyle name="Normal 3" xfId="5" xr:uid="{5D120917-3CC7-420F-B755-9EF965608B25}"/>
    <cellStyle name="Normal_83" xfId="7" xr:uid="{663D1347-F8FB-40C3-8F1A-041832D5ABCC}"/>
    <cellStyle name="Normal_CENSOResumen(INTERNET)" xfId="8" xr:uid="{32EB82C6-3DB1-4FAF-850D-A22902BD9D32}"/>
    <cellStyle name="Normal_Lista Tablas_1" xfId="6" xr:uid="{DCA7E421-FFBD-47AE-9800-BBC44ADBCD32}"/>
    <cellStyle name="Normal_ModLiq2001" xfId="9" xr:uid="{448C56FB-93D1-4DD1-8C69-821AAE57BE2C}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</dxfs>
  <tableStyles count="1" defaultTableStyle="TableStyleMedium9" defaultPivotStyle="PivotStyleLight16">
    <tableStyle name="Invisible" pivot="0" table="0" count="0" xr9:uid="{B246E776-CEB6-4DAF-864D-E5854030CED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E38745-4E76-4D82-AFA3-89E68FC84A14}" name="Tabla623" displayName="Tabla623" ref="A9:F22" headerRowCount="0" totalsRowShown="0" headerRowDxfId="14" dataDxfId="13" tableBorderDxfId="12" headerRowCellStyle="Normal" dataCellStyle="Normal">
  <tableColumns count="6">
    <tableColumn id="1" xr3:uid="{2988A3FB-067F-4C9B-8F19-1313D354649A}" name="Columna1" headerRowDxfId="11" dataDxfId="10" dataCellStyle="Normal"/>
    <tableColumn id="10" xr3:uid="{C8C7C7D1-A4B9-479D-8BEC-6E6FB35A9D0A}" name="Columna10" headerRowDxfId="9" dataDxfId="8" dataCellStyle="20% - Énfasis1"/>
    <tableColumn id="13" xr3:uid="{06CC0312-1203-41DB-9D9B-906FCF671D6E}" name="Columna13" headerRowDxfId="7" dataDxfId="6" dataCellStyle="20% - Énfasis1">
      <calculatedColumnFormula>(Tabla623[[#This Row],[Columna10]]*100)/B$22</calculatedColumnFormula>
    </tableColumn>
    <tableColumn id="7" xr3:uid="{3A67783A-D97C-43FF-A3B9-002286F1D6B2}" name="Columna7" headerRowDxfId="5" dataDxfId="4" dataCellStyle="40% - Énfasis1"/>
    <tableColumn id="4" xr3:uid="{25A8674E-211C-470B-A075-56F7A51F368E}" name="Columna4" headerRowDxfId="3" dataDxfId="2" dataCellStyle="40% - Énfasis1">
      <calculatedColumnFormula>(Tabla623[[#This Row],[Columna7]]*100)/D$22</calculatedColumnFormula>
    </tableColumn>
    <tableColumn id="19" xr3:uid="{490F4DC2-DB10-4AE1-BD67-F7BD033454E1}" name="Columna19" headerRowDxfId="1" dataDxfId="0" dataCellStyle="40% - Énfasis1">
      <calculatedColumnFormula>(Tabla623[[#This Row],[Columna7]]*100)/Tabla623[[#This Row],[Columna10]]-100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2029-7C47-4BC1-B1BC-B75655948528}">
  <sheetPr>
    <pageSetUpPr fitToPage="1"/>
  </sheetPr>
  <dimension ref="A1:F25"/>
  <sheetViews>
    <sheetView tabSelected="1" zoomScaleNormal="100" workbookViewId="0">
      <selection activeCell="N14" sqref="N14"/>
    </sheetView>
  </sheetViews>
  <sheetFormatPr baseColWidth="10" defaultRowHeight="15" x14ac:dyDescent="0.25"/>
  <cols>
    <col min="1" max="1" width="37.7109375" style="1" customWidth="1"/>
    <col min="2" max="3" width="10.7109375" style="1" customWidth="1"/>
    <col min="4" max="4" width="10.5703125" style="1" customWidth="1"/>
    <col min="5" max="6" width="10.7109375" style="1" customWidth="1"/>
  </cols>
  <sheetData>
    <row r="1" spans="1:6" x14ac:dyDescent="0.25">
      <c r="A1" s="9" t="s">
        <v>48</v>
      </c>
      <c r="B1" s="2"/>
      <c r="C1" s="2"/>
      <c r="D1" s="2"/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4" t="s">
        <v>16</v>
      </c>
      <c r="B3" s="4"/>
      <c r="C3" s="4"/>
      <c r="D3" s="5"/>
      <c r="E3" s="5"/>
      <c r="F3" s="5"/>
    </row>
    <row r="4" spans="1:6" x14ac:dyDescent="0.25">
      <c r="A4" s="4" t="s">
        <v>17</v>
      </c>
      <c r="B4" s="4"/>
      <c r="C4" s="4"/>
      <c r="D4" s="5"/>
      <c r="E4" s="5"/>
      <c r="F4" s="5"/>
    </row>
    <row r="5" spans="1:6" x14ac:dyDescent="0.25">
      <c r="A5" s="4" t="s">
        <v>49</v>
      </c>
      <c r="B5" s="4"/>
      <c r="C5" s="4"/>
      <c r="D5" s="5"/>
      <c r="E5" s="5"/>
      <c r="F5" s="5"/>
    </row>
    <row r="6" spans="1:6" x14ac:dyDescent="0.25">
      <c r="A6" s="3"/>
      <c r="B6" s="3"/>
      <c r="C6" s="3"/>
      <c r="D6" s="3"/>
      <c r="E6" s="3"/>
      <c r="F6" s="3"/>
    </row>
    <row r="7" spans="1:6" ht="21.75" customHeight="1" x14ac:dyDescent="0.25">
      <c r="A7" s="3"/>
      <c r="B7" s="41">
        <v>2022</v>
      </c>
      <c r="C7" s="41" t="s">
        <v>0</v>
      </c>
      <c r="D7" s="41">
        <v>2023</v>
      </c>
      <c r="E7" s="41" t="s">
        <v>0</v>
      </c>
      <c r="F7" s="10" t="s">
        <v>15</v>
      </c>
    </row>
    <row r="8" spans="1:6" ht="21.75" customHeight="1" x14ac:dyDescent="0.25">
      <c r="A8" s="3"/>
      <c r="B8" s="41"/>
      <c r="C8" s="41"/>
      <c r="D8" s="41"/>
      <c r="E8" s="41"/>
      <c r="F8" s="11" t="s">
        <v>47</v>
      </c>
    </row>
    <row r="9" spans="1:6" ht="18.95" customHeight="1" x14ac:dyDescent="0.25">
      <c r="A9" s="6" t="s">
        <v>1</v>
      </c>
      <c r="B9" s="13">
        <v>277.07</v>
      </c>
      <c r="C9" s="14">
        <f>(Tabla623[[#This Row],[Columna10]]*100)/B$22</f>
        <v>30.135630458663709</v>
      </c>
      <c r="D9" s="13">
        <v>300.3</v>
      </c>
      <c r="E9" s="14">
        <f>(Tabla623[[#This Row],[Columna7]]*100)/D$22</f>
        <v>30.933569567053638</v>
      </c>
      <c r="F9" s="14">
        <f>(Tabla623[[#This Row],[Columna7]]*100)/Tabla623[[#This Row],[Columna10]]-100</f>
        <v>8.3841628469339895</v>
      </c>
    </row>
    <row r="10" spans="1:6" ht="18.95" customHeight="1" x14ac:dyDescent="0.25">
      <c r="A10" s="7" t="s">
        <v>2</v>
      </c>
      <c r="B10" s="15">
        <v>199.37</v>
      </c>
      <c r="C10" s="16">
        <f>(Tabla623[[#This Row],[Columna10]]*100)/B$22</f>
        <v>21.684558575608271</v>
      </c>
      <c r="D10" s="15">
        <v>221.83</v>
      </c>
      <c r="E10" s="16">
        <f>(Tabla623[[#This Row],[Columna7]]*100)/D$22</f>
        <v>22.850461994870159</v>
      </c>
      <c r="F10" s="16">
        <f>(Tabla623[[#This Row],[Columna7]]*100)/Tabla623[[#This Row],[Columna10]]-100</f>
        <v>11.265486281787631</v>
      </c>
    </row>
    <row r="11" spans="1:6" ht="18.95" customHeight="1" x14ac:dyDescent="0.25">
      <c r="A11" s="6" t="s">
        <v>8</v>
      </c>
      <c r="B11" s="13">
        <v>0.57999999999999996</v>
      </c>
      <c r="C11" s="14">
        <f>(Tabla623[[#This Row],[Columna10]]*100)/B$22</f>
        <v>6.3083934262189875E-2</v>
      </c>
      <c r="D11" s="13">
        <v>3.18</v>
      </c>
      <c r="E11" s="14">
        <f>(Tabla623[[#This Row],[Columna7]]*100)/D$22</f>
        <v>0.32756826914162696</v>
      </c>
      <c r="F11" s="14">
        <f>(Tabla623[[#This Row],[Columna7]]*100)/Tabla623[[#This Row],[Columna10]]-100</f>
        <v>448.27586206896558</v>
      </c>
    </row>
    <row r="12" spans="1:6" ht="18.95" customHeight="1" x14ac:dyDescent="0.25">
      <c r="A12" s="7" t="s">
        <v>9</v>
      </c>
      <c r="B12" s="15">
        <v>115.68</v>
      </c>
      <c r="C12" s="16">
        <f>(Tabla623[[#This Row],[Columna10]]*100)/B$22</f>
        <v>12.581981923189872</v>
      </c>
      <c r="D12" s="15">
        <v>137.52000000000001</v>
      </c>
      <c r="E12" s="16">
        <f>(Tabla623[[#This Row],[Columna7]]*100)/D$22</f>
        <v>14.165782507030359</v>
      </c>
      <c r="F12" s="16">
        <f>(Tabla623[[#This Row],[Columna7]]*100)/Tabla623[[#This Row],[Columna10]]-100</f>
        <v>18.879668049792542</v>
      </c>
    </row>
    <row r="13" spans="1:6" ht="18.95" customHeight="1" x14ac:dyDescent="0.25">
      <c r="A13" s="6" t="s">
        <v>14</v>
      </c>
      <c r="B13" s="13">
        <v>0</v>
      </c>
      <c r="C13" s="14">
        <f>(Tabla623[[#This Row],[Columna10]]*100)/B$22</f>
        <v>0</v>
      </c>
      <c r="D13" s="13">
        <v>0</v>
      </c>
      <c r="E13" s="14">
        <f>(Tabla623[[#This Row],[Columna7]]*100)/D$22</f>
        <v>0</v>
      </c>
      <c r="F13" s="14">
        <v>0</v>
      </c>
    </row>
    <row r="14" spans="1:6" ht="18.95" customHeight="1" x14ac:dyDescent="0.25">
      <c r="A14" s="8" t="s">
        <v>3</v>
      </c>
      <c r="B14" s="17">
        <v>592.70000000000005</v>
      </c>
      <c r="C14" s="18">
        <f>(Tabla623[[#This Row],[Columna10]]*100)/B$22</f>
        <v>64.465254891724044</v>
      </c>
      <c r="D14" s="17">
        <v>662.82999999999993</v>
      </c>
      <c r="E14" s="18">
        <f>(Tabla623[[#This Row],[Columna7]]*100)/D$22</f>
        <v>68.277382338095777</v>
      </c>
      <c r="F14" s="18">
        <f>(Tabla623[[#This Row],[Columna7]]*100)/Tabla623[[#This Row],[Columna10]]-100</f>
        <v>11.832292896912421</v>
      </c>
    </row>
    <row r="15" spans="1:6" ht="18.95" customHeight="1" x14ac:dyDescent="0.25">
      <c r="A15" s="6" t="s">
        <v>10</v>
      </c>
      <c r="B15" s="13">
        <v>93.99</v>
      </c>
      <c r="C15" s="14">
        <f>(Tabla623[[#This Row],[Columna10]]*100)/B$22</f>
        <v>10.222860312591772</v>
      </c>
      <c r="D15" s="13">
        <v>124.66</v>
      </c>
      <c r="E15" s="14">
        <f>(Tabla623[[#This Row],[Columna7]]*100)/D$22</f>
        <v>12.841088185910445</v>
      </c>
      <c r="F15" s="14">
        <f>(Tabla623[[#This Row],[Columna7]]*100)/Tabla623[[#This Row],[Columna10]]-100</f>
        <v>32.631130971379946</v>
      </c>
    </row>
    <row r="16" spans="1:6" ht="18.95" customHeight="1" x14ac:dyDescent="0.25">
      <c r="A16" s="7" t="s">
        <v>11</v>
      </c>
      <c r="B16" s="15">
        <v>215.04</v>
      </c>
      <c r="C16" s="16">
        <f>(Tabla623[[#This Row],[Columna10]]*100)/B$22</f>
        <v>23.388912454726402</v>
      </c>
      <c r="D16" s="15">
        <v>164.98</v>
      </c>
      <c r="E16" s="16">
        <f>(Tabla623[[#This Row],[Columna7]]*100)/D$22</f>
        <v>16.994406617291073</v>
      </c>
      <c r="F16" s="16">
        <f>(Tabla623[[#This Row],[Columna7]]*100)/Tabla623[[#This Row],[Columna10]]-100</f>
        <v>-23.27938988095238</v>
      </c>
    </row>
    <row r="17" spans="1:6" ht="18.95" customHeight="1" x14ac:dyDescent="0.25">
      <c r="A17" s="8" t="s">
        <v>4</v>
      </c>
      <c r="B17" s="17">
        <v>309.04000000000002</v>
      </c>
      <c r="C17" s="18">
        <f>(Tabla623[[#This Row],[Columna10]]*100)/B$22</f>
        <v>33.612860421357183</v>
      </c>
      <c r="D17" s="17">
        <v>289.64</v>
      </c>
      <c r="E17" s="18">
        <f>(Tabla623[[#This Row],[Columna7]]*100)/D$22</f>
        <v>29.835494803201517</v>
      </c>
      <c r="F17" s="18">
        <f>(Tabla623[[#This Row],[Columna7]]*100)/Tabla623[[#This Row],[Columna10]]-100</f>
        <v>-6.2775045301579127</v>
      </c>
    </row>
    <row r="18" spans="1:6" ht="18.95" customHeight="1" x14ac:dyDescent="0.25">
      <c r="A18" s="8" t="s">
        <v>5</v>
      </c>
      <c r="B18" s="17">
        <v>901.73</v>
      </c>
      <c r="C18" s="18">
        <f>(Tabla623[[#This Row],[Columna10]]*100)/B$22</f>
        <v>98.077027659042216</v>
      </c>
      <c r="D18" s="17">
        <v>952.46999999999991</v>
      </c>
      <c r="E18" s="18">
        <f>(Tabla623[[#This Row],[Columna7]]*100)/D$22</f>
        <v>98.11287714129729</v>
      </c>
      <c r="F18" s="18">
        <f>(Tabla623[[#This Row],[Columna7]]*100)/Tabla623[[#This Row],[Columna10]]-100</f>
        <v>5.6269615073247934</v>
      </c>
    </row>
    <row r="19" spans="1:6" ht="18.95" customHeight="1" x14ac:dyDescent="0.25">
      <c r="A19" s="6" t="s">
        <v>12</v>
      </c>
      <c r="B19" s="13">
        <v>3.56</v>
      </c>
      <c r="C19" s="14">
        <f>(Tabla623[[#This Row],[Columna10]]*100)/B$22</f>
        <v>0.38720483788516552</v>
      </c>
      <c r="D19" s="13">
        <v>4.24</v>
      </c>
      <c r="E19" s="14">
        <f>(Tabla623[[#This Row],[Columna7]]*100)/D$22</f>
        <v>0.43675769218883592</v>
      </c>
      <c r="F19" s="14">
        <f>(Tabla623[[#This Row],[Columna7]]*100)/Tabla623[[#This Row],[Columna10]]-100</f>
        <v>19.101123595505612</v>
      </c>
    </row>
    <row r="20" spans="1:6" ht="18.95" customHeight="1" x14ac:dyDescent="0.25">
      <c r="A20" s="7" t="s">
        <v>13</v>
      </c>
      <c r="B20" s="15">
        <v>14.11</v>
      </c>
      <c r="C20" s="16">
        <f>(Tabla623[[#This Row],[Columna10]]*100)/B$22</f>
        <v>1.5346798490336195</v>
      </c>
      <c r="D20" s="15">
        <v>14.08</v>
      </c>
      <c r="E20" s="16">
        <f>(Tabla623[[#This Row],[Columna7]]*100)/D$22</f>
        <v>1.4503651665138702</v>
      </c>
      <c r="F20" s="16">
        <f>(Tabla623[[#This Row],[Columna7]]*100)/Tabla623[[#This Row],[Columna10]]-100</f>
        <v>-0.21261516654854518</v>
      </c>
    </row>
    <row r="21" spans="1:6" ht="18.95" customHeight="1" x14ac:dyDescent="0.25">
      <c r="A21" s="8" t="s">
        <v>6</v>
      </c>
      <c r="B21" s="17">
        <v>17.670000000000002</v>
      </c>
      <c r="C21" s="18">
        <f>(Tabla623[[#This Row],[Columna10]]*100)/B$22</f>
        <v>1.9218846869187851</v>
      </c>
      <c r="D21" s="17">
        <v>18.32</v>
      </c>
      <c r="E21" s="18">
        <f>(Tabla623[[#This Row],[Columna7]]*100)/D$22</f>
        <v>1.887122858702706</v>
      </c>
      <c r="F21" s="18">
        <f>(Tabla623[[#This Row],[Columna7]]*100)/Tabla623[[#This Row],[Columna10]]-100</f>
        <v>3.6785512167515435</v>
      </c>
    </row>
    <row r="22" spans="1:6" ht="18.95" customHeight="1" x14ac:dyDescent="0.25">
      <c r="A22" s="12" t="s">
        <v>7</v>
      </c>
      <c r="B22" s="19">
        <v>919.41</v>
      </c>
      <c r="C22" s="20">
        <f>(Tabla623[[#This Row],[Columna10]]*100)/B$22</f>
        <v>100</v>
      </c>
      <c r="D22" s="19">
        <v>970.79</v>
      </c>
      <c r="E22" s="20">
        <f>(Tabla623[[#This Row],[Columna7]]*100)/D$22</f>
        <v>100</v>
      </c>
      <c r="F22" s="20">
        <f>(Tabla623[[#This Row],[Columna7]]*100)/Tabla623[[#This Row],[Columna10]]-100</f>
        <v>5.5883664523988301</v>
      </c>
    </row>
    <row r="23" spans="1:6" ht="20.25" customHeight="1" x14ac:dyDescent="0.25">
      <c r="A23" s="3" t="s">
        <v>18</v>
      </c>
      <c r="B23" s="3"/>
      <c r="C23" s="3"/>
      <c r="D23" s="3"/>
      <c r="E23" s="3"/>
      <c r="F23" s="3"/>
    </row>
    <row r="25" spans="1:6" x14ac:dyDescent="0.25">
      <c r="C25" s="21"/>
      <c r="D25" s="21"/>
    </row>
  </sheetData>
  <mergeCells count="4">
    <mergeCell ref="B7:B8"/>
    <mergeCell ref="C7:C8"/>
    <mergeCell ref="D7:D8"/>
    <mergeCell ref="E7:E8"/>
  </mergeCells>
  <pageMargins left="0.3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7B37-90B3-4988-8787-C79A64150130}">
  <dimension ref="A1:I40"/>
  <sheetViews>
    <sheetView workbookViewId="0">
      <selection activeCell="N18" sqref="N18"/>
    </sheetView>
  </sheetViews>
  <sheetFormatPr baseColWidth="10" defaultRowHeight="15" x14ac:dyDescent="0.25"/>
  <cols>
    <col min="2" max="2" width="33" customWidth="1"/>
    <col min="3" max="3" width="55.28515625" customWidth="1"/>
    <col min="8" max="8" width="28.140625" customWidth="1"/>
  </cols>
  <sheetData>
    <row r="1" spans="1:9" ht="19.5" x14ac:dyDescent="0.25">
      <c r="A1" s="45" t="s">
        <v>19</v>
      </c>
      <c r="B1" s="45"/>
      <c r="C1" s="45"/>
      <c r="D1" s="45"/>
    </row>
    <row r="2" spans="1:9" ht="18" x14ac:dyDescent="0.25">
      <c r="A2" s="46" t="s">
        <v>20</v>
      </c>
      <c r="B2" s="46"/>
      <c r="C2" s="46"/>
      <c r="D2" s="22"/>
    </row>
    <row r="3" spans="1:9" ht="18" x14ac:dyDescent="0.25">
      <c r="A3" s="47" t="s">
        <v>21</v>
      </c>
      <c r="B3" s="47"/>
      <c r="C3" s="47"/>
      <c r="D3" s="22"/>
    </row>
    <row r="4" spans="1:9" ht="16.5" x14ac:dyDescent="0.25">
      <c r="A4" s="48"/>
      <c r="B4" s="49"/>
      <c r="C4" s="49"/>
      <c r="D4" s="22"/>
    </row>
    <row r="5" spans="1:9" x14ac:dyDescent="0.25">
      <c r="A5" s="50" t="s">
        <v>45</v>
      </c>
      <c r="B5" s="51"/>
      <c r="C5" s="51"/>
      <c r="D5" s="22"/>
    </row>
    <row r="6" spans="1:9" ht="16.5" x14ac:dyDescent="0.25">
      <c r="A6" s="23"/>
      <c r="B6" s="24"/>
      <c r="C6" s="25"/>
      <c r="D6" s="26"/>
    </row>
    <row r="7" spans="1:9" x14ac:dyDescent="0.25">
      <c r="A7" s="42" t="s">
        <v>22</v>
      </c>
      <c r="B7" s="43" t="s">
        <v>23</v>
      </c>
      <c r="C7" s="27" t="s">
        <v>24</v>
      </c>
      <c r="D7" s="28"/>
      <c r="G7" s="33" t="s">
        <v>28</v>
      </c>
      <c r="H7" s="34" t="s">
        <v>29</v>
      </c>
      <c r="I7" s="40">
        <v>300.59535051999995</v>
      </c>
    </row>
    <row r="8" spans="1:9" x14ac:dyDescent="0.25">
      <c r="A8" s="42"/>
      <c r="B8" s="44"/>
      <c r="C8" s="27" t="s">
        <v>25</v>
      </c>
      <c r="D8" s="28"/>
      <c r="G8" s="33" t="s">
        <v>30</v>
      </c>
      <c r="H8" s="34" t="s">
        <v>31</v>
      </c>
      <c r="I8" s="40">
        <v>221.82521075999998</v>
      </c>
    </row>
    <row r="9" spans="1:9" x14ac:dyDescent="0.25">
      <c r="A9" s="42"/>
      <c r="B9" s="44"/>
      <c r="C9" s="27" t="s">
        <v>26</v>
      </c>
      <c r="D9" s="28"/>
      <c r="G9" s="33" t="s">
        <v>32</v>
      </c>
      <c r="H9" s="34" t="s">
        <v>33</v>
      </c>
      <c r="I9" s="40">
        <v>3.1792746000000003</v>
      </c>
    </row>
    <row r="10" spans="1:9" x14ac:dyDescent="0.25">
      <c r="A10" s="29"/>
      <c r="B10" s="30"/>
      <c r="C10" s="31"/>
      <c r="D10" s="22"/>
      <c r="G10" s="33" t="s">
        <v>34</v>
      </c>
      <c r="H10" s="34" t="s">
        <v>35</v>
      </c>
      <c r="I10" s="40">
        <v>137.51510635</v>
      </c>
    </row>
    <row r="11" spans="1:9" ht="16.5" x14ac:dyDescent="0.25">
      <c r="A11" s="52" t="s">
        <v>27</v>
      </c>
      <c r="B11" s="53"/>
      <c r="C11" s="53"/>
      <c r="D11" s="32"/>
      <c r="G11" s="33">
        <v>5</v>
      </c>
      <c r="H11" s="34" t="s">
        <v>36</v>
      </c>
      <c r="I11" s="40">
        <v>0</v>
      </c>
    </row>
    <row r="12" spans="1:9" x14ac:dyDescent="0.25">
      <c r="A12" s="33" t="s">
        <v>28</v>
      </c>
      <c r="B12" s="34" t="s">
        <v>29</v>
      </c>
      <c r="C12" s="35">
        <v>300595.35051999998</v>
      </c>
      <c r="D12" s="22"/>
      <c r="G12" s="33" t="s">
        <v>37</v>
      </c>
      <c r="H12" s="34" t="s">
        <v>38</v>
      </c>
      <c r="I12" s="40">
        <v>124.66119609</v>
      </c>
    </row>
    <row r="13" spans="1:9" x14ac:dyDescent="0.25">
      <c r="A13" s="33" t="s">
        <v>30</v>
      </c>
      <c r="B13" s="34" t="s">
        <v>31</v>
      </c>
      <c r="C13" s="35">
        <v>221825.21075999999</v>
      </c>
      <c r="D13" s="36"/>
      <c r="G13" s="33" t="s">
        <v>39</v>
      </c>
      <c r="H13" s="34" t="s">
        <v>40</v>
      </c>
      <c r="I13" s="40">
        <v>164.97906578000001</v>
      </c>
    </row>
    <row r="14" spans="1:9" x14ac:dyDescent="0.25">
      <c r="A14" s="33" t="s">
        <v>32</v>
      </c>
      <c r="B14" s="34" t="s">
        <v>33</v>
      </c>
      <c r="C14" s="35">
        <v>3179.2746000000002</v>
      </c>
      <c r="D14" s="22"/>
      <c r="G14" s="33" t="s">
        <v>41</v>
      </c>
      <c r="H14" s="34" t="s">
        <v>42</v>
      </c>
      <c r="I14" s="40">
        <v>4.2431692700000001</v>
      </c>
    </row>
    <row r="15" spans="1:9" x14ac:dyDescent="0.25">
      <c r="A15" s="33" t="s">
        <v>34</v>
      </c>
      <c r="B15" s="34" t="s">
        <v>35</v>
      </c>
      <c r="C15" s="35">
        <v>137515.10634999999</v>
      </c>
      <c r="D15" s="22"/>
      <c r="G15" s="33">
        <v>9</v>
      </c>
      <c r="H15" s="34" t="s">
        <v>43</v>
      </c>
      <c r="I15" s="40">
        <v>14.082465879999999</v>
      </c>
    </row>
    <row r="16" spans="1:9" x14ac:dyDescent="0.25">
      <c r="A16" s="33">
        <v>5</v>
      </c>
      <c r="B16" s="34" t="s">
        <v>36</v>
      </c>
      <c r="C16" s="35">
        <v>0</v>
      </c>
      <c r="D16" s="36"/>
      <c r="G16" s="37"/>
      <c r="H16" s="38" t="s">
        <v>44</v>
      </c>
      <c r="I16" s="40">
        <v>971.08083924999994</v>
      </c>
    </row>
    <row r="17" spans="1:4" x14ac:dyDescent="0.25">
      <c r="A17" s="33" t="s">
        <v>37</v>
      </c>
      <c r="B17" s="34" t="s">
        <v>38</v>
      </c>
      <c r="C17" s="35">
        <v>124661.19609</v>
      </c>
      <c r="D17" s="36"/>
    </row>
    <row r="18" spans="1:4" x14ac:dyDescent="0.25">
      <c r="A18" s="33" t="s">
        <v>39</v>
      </c>
      <c r="B18" s="34" t="s">
        <v>40</v>
      </c>
      <c r="C18" s="35">
        <v>164979.06578</v>
      </c>
      <c r="D18" s="22"/>
    </row>
    <row r="19" spans="1:4" x14ac:dyDescent="0.25">
      <c r="A19" s="33" t="s">
        <v>41</v>
      </c>
      <c r="B19" s="34" t="s">
        <v>42</v>
      </c>
      <c r="C19" s="35">
        <v>4243.1692700000003</v>
      </c>
      <c r="D19" s="22"/>
    </row>
    <row r="20" spans="1:4" x14ac:dyDescent="0.25">
      <c r="A20" s="33">
        <v>9</v>
      </c>
      <c r="B20" s="34" t="s">
        <v>43</v>
      </c>
      <c r="C20" s="35">
        <v>14082.46588</v>
      </c>
      <c r="D20" s="22"/>
    </row>
    <row r="21" spans="1:4" x14ac:dyDescent="0.25">
      <c r="A21" s="37"/>
      <c r="B21" s="38" t="s">
        <v>44</v>
      </c>
      <c r="C21" s="39">
        <v>971080.83924999996</v>
      </c>
      <c r="D21" s="22"/>
    </row>
    <row r="24" spans="1:4" x14ac:dyDescent="0.25">
      <c r="A24" s="50" t="s">
        <v>46</v>
      </c>
      <c r="B24" s="51"/>
      <c r="C24" s="51"/>
    </row>
    <row r="25" spans="1:4" ht="16.5" x14ac:dyDescent="0.25">
      <c r="A25" s="23"/>
      <c r="B25" s="24"/>
      <c r="C25" s="25"/>
    </row>
    <row r="26" spans="1:4" x14ac:dyDescent="0.25">
      <c r="A26" s="42" t="s">
        <v>22</v>
      </c>
      <c r="B26" s="43" t="s">
        <v>23</v>
      </c>
      <c r="C26" s="27" t="s">
        <v>24</v>
      </c>
    </row>
    <row r="27" spans="1:4" x14ac:dyDescent="0.25">
      <c r="A27" s="42"/>
      <c r="B27" s="44"/>
      <c r="C27" s="27" t="s">
        <v>25</v>
      </c>
    </row>
    <row r="28" spans="1:4" x14ac:dyDescent="0.25">
      <c r="A28" s="42"/>
      <c r="B28" s="44"/>
      <c r="C28" s="27" t="s">
        <v>26</v>
      </c>
    </row>
    <row r="29" spans="1:4" x14ac:dyDescent="0.25">
      <c r="A29" s="29"/>
      <c r="B29" s="30"/>
      <c r="C29" s="31"/>
    </row>
    <row r="30" spans="1:4" ht="16.5" x14ac:dyDescent="0.25">
      <c r="A30" s="52" t="s">
        <v>27</v>
      </c>
      <c r="B30" s="53"/>
      <c r="C30" s="53"/>
    </row>
    <row r="31" spans="1:4" x14ac:dyDescent="0.25">
      <c r="A31" s="33" t="s">
        <v>28</v>
      </c>
      <c r="B31" s="34" t="s">
        <v>29</v>
      </c>
      <c r="C31" s="40">
        <f>C12/1000</f>
        <v>300.59535051999995</v>
      </c>
    </row>
    <row r="32" spans="1:4" x14ac:dyDescent="0.25">
      <c r="A32" s="33" t="s">
        <v>30</v>
      </c>
      <c r="B32" s="34" t="s">
        <v>31</v>
      </c>
      <c r="C32" s="40">
        <f t="shared" ref="C32:C40" si="0">C13/1000</f>
        <v>221.82521075999998</v>
      </c>
    </row>
    <row r="33" spans="1:3" x14ac:dyDescent="0.25">
      <c r="A33" s="33" t="s">
        <v>32</v>
      </c>
      <c r="B33" s="34" t="s">
        <v>33</v>
      </c>
      <c r="C33" s="40">
        <f t="shared" si="0"/>
        <v>3.1792746000000003</v>
      </c>
    </row>
    <row r="34" spans="1:3" x14ac:dyDescent="0.25">
      <c r="A34" s="33" t="s">
        <v>34</v>
      </c>
      <c r="B34" s="34" t="s">
        <v>35</v>
      </c>
      <c r="C34" s="40">
        <f t="shared" si="0"/>
        <v>137.51510635</v>
      </c>
    </row>
    <row r="35" spans="1:3" x14ac:dyDescent="0.25">
      <c r="A35" s="33">
        <v>5</v>
      </c>
      <c r="B35" s="34" t="s">
        <v>36</v>
      </c>
      <c r="C35" s="40">
        <f t="shared" si="0"/>
        <v>0</v>
      </c>
    </row>
    <row r="36" spans="1:3" x14ac:dyDescent="0.25">
      <c r="A36" s="33" t="s">
        <v>37</v>
      </c>
      <c r="B36" s="34" t="s">
        <v>38</v>
      </c>
      <c r="C36" s="40">
        <f t="shared" si="0"/>
        <v>124.66119609</v>
      </c>
    </row>
    <row r="37" spans="1:3" x14ac:dyDescent="0.25">
      <c r="A37" s="33" t="s">
        <v>39</v>
      </c>
      <c r="B37" s="34" t="s">
        <v>40</v>
      </c>
      <c r="C37" s="40">
        <f t="shared" si="0"/>
        <v>164.97906578000001</v>
      </c>
    </row>
    <row r="38" spans="1:3" x14ac:dyDescent="0.25">
      <c r="A38" s="33" t="s">
        <v>41</v>
      </c>
      <c r="B38" s="34" t="s">
        <v>42</v>
      </c>
      <c r="C38" s="40">
        <f t="shared" si="0"/>
        <v>4.2431692700000001</v>
      </c>
    </row>
    <row r="39" spans="1:3" x14ac:dyDescent="0.25">
      <c r="A39" s="33">
        <v>9</v>
      </c>
      <c r="B39" s="34" t="s">
        <v>43</v>
      </c>
      <c r="C39" s="40">
        <f t="shared" si="0"/>
        <v>14.082465879999999</v>
      </c>
    </row>
    <row r="40" spans="1:3" x14ac:dyDescent="0.25">
      <c r="A40" s="37"/>
      <c r="B40" s="38" t="s">
        <v>44</v>
      </c>
      <c r="C40" s="40">
        <f t="shared" si="0"/>
        <v>971.08083924999994</v>
      </c>
    </row>
  </sheetData>
  <mergeCells count="12">
    <mergeCell ref="A11:C11"/>
    <mergeCell ref="A24:C24"/>
    <mergeCell ref="A26:A28"/>
    <mergeCell ref="B26:B28"/>
    <mergeCell ref="A30:C30"/>
    <mergeCell ref="A7:A9"/>
    <mergeCell ref="B7:B9"/>
    <mergeCell ref="A1:D1"/>
    <mergeCell ref="A2:C2"/>
    <mergeCell ref="A3:C3"/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1.8.2-6</vt:lpstr>
      <vt:lpstr>Hoja1</vt:lpstr>
      <vt:lpstr>'1.8.2-6'!Área_de_impresión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2024-01-23T12:35:32Z</cp:lastPrinted>
  <dcterms:created xsi:type="dcterms:W3CDTF">2014-08-13T12:30:34Z</dcterms:created>
  <dcterms:modified xsi:type="dcterms:W3CDTF">2025-02-12T13:27:11Z</dcterms:modified>
</cp:coreProperties>
</file>