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1 Diputaciones\"/>
    </mc:Choice>
  </mc:AlternateContent>
  <xr:revisionPtr revIDLastSave="0" documentId="13_ncr:1_{783A697F-9CF5-48FE-A2FC-12C3D7933A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7" sheetId="15" r:id="rId1"/>
    <sheet name="Hoja1" sheetId="16" r:id="rId2"/>
  </sheets>
  <definedNames>
    <definedName name="_xlnm.Print_Area" localSheetId="0">'1.8.2-7'!$A$1:$J$19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3" i="16" l="1"/>
  <c r="U33" i="16"/>
  <c r="T33" i="16"/>
  <c r="X32" i="16"/>
  <c r="W32" i="16"/>
  <c r="Y32" i="16" s="1"/>
  <c r="V32" i="16"/>
  <c r="U32" i="16"/>
  <c r="T32" i="16"/>
  <c r="R32" i="16"/>
  <c r="R33" i="16" s="1"/>
  <c r="Q32" i="16"/>
  <c r="Q33" i="16" s="1"/>
  <c r="O32" i="16"/>
  <c r="P32" i="16" s="1"/>
  <c r="N32" i="16"/>
  <c r="N33" i="16" s="1"/>
  <c r="Y31" i="16"/>
  <c r="V31" i="16"/>
  <c r="S31" i="16"/>
  <c r="P31" i="16"/>
  <c r="Y30" i="16"/>
  <c r="V30" i="16"/>
  <c r="S30" i="16"/>
  <c r="P30" i="16"/>
  <c r="Y29" i="16"/>
  <c r="V29" i="16"/>
  <c r="S29" i="16"/>
  <c r="P29" i="16"/>
  <c r="Y28" i="16"/>
  <c r="V28" i="16"/>
  <c r="S28" i="16"/>
  <c r="P28" i="16"/>
  <c r="Y27" i="16"/>
  <c r="V27" i="16"/>
  <c r="S27" i="16"/>
  <c r="P27" i="16"/>
  <c r="Y26" i="16"/>
  <c r="V26" i="16"/>
  <c r="S26" i="16"/>
  <c r="P26" i="16"/>
  <c r="Y25" i="16"/>
  <c r="V25" i="16"/>
  <c r="S25" i="16"/>
  <c r="P25" i="16"/>
  <c r="Y24" i="16"/>
  <c r="V24" i="16"/>
  <c r="S24" i="16"/>
  <c r="P24" i="16"/>
  <c r="Y23" i="16"/>
  <c r="V23" i="16"/>
  <c r="S23" i="16"/>
  <c r="P23" i="16"/>
  <c r="U18" i="16"/>
  <c r="U19" i="16" s="1"/>
  <c r="T18" i="16"/>
  <c r="T19" i="16" s="1"/>
  <c r="R18" i="16"/>
  <c r="R19" i="16" s="1"/>
  <c r="Q18" i="16"/>
  <c r="Q19" i="16" s="1"/>
  <c r="O18" i="16"/>
  <c r="O19" i="16" s="1"/>
  <c r="N18" i="16"/>
  <c r="N19" i="16" s="1"/>
  <c r="V17" i="16"/>
  <c r="S17" i="16"/>
  <c r="P17" i="16"/>
  <c r="V16" i="16"/>
  <c r="S16" i="16"/>
  <c r="P16" i="16"/>
  <c r="V15" i="16"/>
  <c r="S15" i="16"/>
  <c r="P15" i="16"/>
  <c r="V14" i="16"/>
  <c r="S14" i="16"/>
  <c r="P14" i="16"/>
  <c r="V13" i="16"/>
  <c r="S13" i="16"/>
  <c r="V12" i="16"/>
  <c r="S12" i="16"/>
  <c r="P12" i="16"/>
  <c r="V11" i="16"/>
  <c r="S11" i="16"/>
  <c r="P11" i="16"/>
  <c r="V10" i="16"/>
  <c r="S10" i="16"/>
  <c r="P10" i="16"/>
  <c r="V9" i="16"/>
  <c r="S9" i="16"/>
  <c r="P9" i="16"/>
  <c r="B15" i="16"/>
  <c r="C15" i="16"/>
  <c r="D15" i="16"/>
  <c r="E15" i="16"/>
  <c r="F15" i="16"/>
  <c r="G15" i="16"/>
  <c r="H15" i="16"/>
  <c r="B16" i="16"/>
  <c r="C16" i="16"/>
  <c r="D16" i="16"/>
  <c r="E16" i="16"/>
  <c r="F16" i="16"/>
  <c r="G16" i="16"/>
  <c r="H16" i="16"/>
  <c r="B17" i="16"/>
  <c r="C17" i="16"/>
  <c r="D17" i="16"/>
  <c r="E17" i="16"/>
  <c r="F17" i="16"/>
  <c r="G17" i="16"/>
  <c r="H17" i="16"/>
  <c r="B18" i="16"/>
  <c r="C18" i="16"/>
  <c r="D18" i="16"/>
  <c r="E18" i="16"/>
  <c r="F18" i="16"/>
  <c r="G18" i="16"/>
  <c r="H18" i="16"/>
  <c r="B19" i="16"/>
  <c r="C19" i="16"/>
  <c r="D19" i="16"/>
  <c r="E19" i="16"/>
  <c r="F19" i="16"/>
  <c r="G19" i="16"/>
  <c r="H19" i="16"/>
  <c r="B20" i="16"/>
  <c r="C20" i="16"/>
  <c r="D20" i="16"/>
  <c r="E20" i="16"/>
  <c r="F20" i="16"/>
  <c r="G20" i="16"/>
  <c r="H20" i="16"/>
  <c r="B21" i="16"/>
  <c r="C21" i="16"/>
  <c r="D21" i="16"/>
  <c r="E21" i="16"/>
  <c r="F21" i="16"/>
  <c r="G21" i="16"/>
  <c r="H21" i="16"/>
  <c r="B22" i="16"/>
  <c r="C22" i="16"/>
  <c r="D22" i="16"/>
  <c r="E22" i="16"/>
  <c r="F22" i="16"/>
  <c r="G22" i="16"/>
  <c r="H22" i="16"/>
  <c r="C14" i="16"/>
  <c r="D14" i="16"/>
  <c r="E14" i="16"/>
  <c r="F14" i="16"/>
  <c r="G14" i="16"/>
  <c r="H14" i="16"/>
  <c r="B14" i="16"/>
  <c r="V18" i="16" l="1"/>
  <c r="O33" i="16"/>
  <c r="S18" i="16"/>
  <c r="W33" i="16"/>
  <c r="S32" i="16"/>
  <c r="P18" i="16"/>
</calcChain>
</file>

<file path=xl/sharedStrings.xml><?xml version="1.0" encoding="utf-8"?>
<sst xmlns="http://schemas.openxmlformats.org/spreadsheetml/2006/main" count="220" uniqueCount="41">
  <si>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</si>
  <si>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</si>
  <si>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</si>
  <si>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</si>
  <si>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</si>
  <si>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</si>
  <si>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</si>
  <si>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</si>
  <si>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</si>
  <si>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</si>
  <si>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</si>
  <si>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</si>
  <si>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</si>
  <si>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</si>
  <si>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</si>
  <si>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</si>
  <si>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</si>
  <si>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% sobre gasto total</t>
  </si>
  <si>
    <t>Cuadro 1.8.2-7</t>
  </si>
  <si>
    <t>(millones de euros)</t>
  </si>
  <si>
    <t xml:space="preserve">% var. </t>
  </si>
  <si>
    <t>Fuente: Ministerio de Hacienda y Función Pública.</t>
  </si>
  <si>
    <t xml:space="preserve"> </t>
  </si>
  <si>
    <t>Nombre</t>
  </si>
  <si>
    <t>Pobla</t>
  </si>
  <si>
    <t>Estado Inf. (*)</t>
  </si>
  <si>
    <t xml:space="preserve">Diputación Prov. de Avila                                             </t>
  </si>
  <si>
    <t>C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</si>
  <si>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</si>
  <si>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</si>
  <si>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</si>
  <si>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</si>
  <si>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</si>
  <si>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</si>
  <si>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</si>
  <si>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 xml:space="preserve">Diputación Prov. de Zamora                                            </t>
  </si>
  <si>
    <t>millones de euros</t>
  </si>
  <si>
    <t>23-24</t>
  </si>
  <si>
    <t>CUADROS SIN FÓRMULAS. Para copiar en word</t>
  </si>
  <si>
    <t>CES. Informe de Situación Económica y Social de Castilla y León en 2024</t>
  </si>
  <si>
    <t xml:space="preserve">Presupuestos Consolidados de las Diputaciones Provinciales de Castilla y León, 2023-2024. Gastos. Clasificación funcional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</si>
</sst>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C6C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55"/>
      </right>
      <top/>
      <bottom style="thin">
        <color indexed="22"/>
      </bottom>
      <diagonal/>
    </border>
    <border>
      <left style="medium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  <xf numFmtId="0" fontId="7" fillId="0" borderId="0"/>
    <xf numFmtId="0" fontId="7" fillId="0" borderId="0"/>
  </cellStyleXfs>
  <cellXfs count="74">
    <xf numFmtId="0" fontId="0" fillId="0" borderId="0" xfId="0"/>
    <xf numFmtId="0" fontId="1" fillId="0" borderId="0" xfId="0" applyFont="1"/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0" fontId="4" fillId="0" borderId="0" xfId="0" applyFont="1"/>
    <xf numFmtId="0" fontId="4" fillId="4" borderId="0" xfId="3" applyFont="1" applyAlignment="1">
      <alignment horizontal="left" vertical="center" wrapText="1"/>
    </xf>
    <xf numFmtId="4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4" fillId="4" borderId="0" xfId="3" applyFont="1" applyAlignment="1">
      <alignment horizontal="left" vertical="center"/>
    </xf>
    <xf numFmtId="2" fontId="4" fillId="4" borderId="0" xfId="3" applyNumberFormat="1" applyFont="1" applyAlignment="1">
      <alignment horizontal="right" vertical="center" indent="2"/>
    </xf>
    <xf numFmtId="0" fontId="5" fillId="4" borderId="0" xfId="3" applyFont="1" applyAlignment="1">
      <alignment horizontal="left" vertical="center"/>
    </xf>
    <xf numFmtId="2" fontId="1" fillId="0" borderId="0" xfId="0" applyNumberFormat="1" applyFont="1"/>
    <xf numFmtId="164" fontId="5" fillId="4" borderId="0" xfId="3" applyNumberFormat="1" applyFont="1" applyAlignment="1">
      <alignment horizontal="right" vertical="center" indent="1"/>
    </xf>
    <xf numFmtId="164" fontId="5" fillId="4" borderId="0" xfId="3" applyNumberFormat="1" applyFont="1" applyAlignment="1">
      <alignment horizontal="right" vertical="center" indent="2"/>
    </xf>
    <xf numFmtId="0" fontId="3" fillId="2" borderId="0" xfId="1" applyFont="1" applyAlignment="1">
      <alignment vertical="center"/>
    </xf>
    <xf numFmtId="2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/>
    <xf numFmtId="165" fontId="4" fillId="5" borderId="0" xfId="0" applyNumberFormat="1" applyFont="1" applyFill="1" applyAlignment="1">
      <alignment horizontal="right" vertical="center" indent="2"/>
    </xf>
    <xf numFmtId="164" fontId="4" fillId="5" borderId="0" xfId="0" applyNumberFormat="1" applyFont="1" applyFill="1" applyAlignment="1">
      <alignment horizontal="right" vertical="center" indent="2"/>
    </xf>
    <xf numFmtId="2" fontId="5" fillId="4" borderId="0" xfId="3" applyNumberFormat="1" applyFont="1" applyAlignment="1">
      <alignment horizontal="right" vertical="center" indent="2"/>
    </xf>
    <xf numFmtId="2" fontId="4" fillId="5" borderId="0" xfId="0" applyNumberFormat="1" applyFont="1" applyFill="1"/>
    <xf numFmtId="4" fontId="1" fillId="0" borderId="0" xfId="0" applyNumberFormat="1" applyFont="1"/>
    <xf numFmtId="0" fontId="8" fillId="7" borderId="3" xfId="5" applyFont="1" applyFill="1" applyBorder="1" applyAlignment="1">
      <alignment horizontal="center" vertical="top" wrapText="1"/>
    </xf>
    <xf numFmtId="3" fontId="8" fillId="7" borderId="3" xfId="5" applyNumberFormat="1" applyFont="1" applyFill="1" applyBorder="1" applyAlignment="1">
      <alignment horizontal="center" vertical="top" wrapText="1"/>
    </xf>
    <xf numFmtId="3" fontId="8" fillId="7" borderId="4" xfId="5" applyNumberFormat="1" applyFont="1" applyFill="1" applyBorder="1" applyAlignment="1">
      <alignment horizontal="center" vertical="top" wrapText="1"/>
    </xf>
    <xf numFmtId="0" fontId="8" fillId="7" borderId="5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9" fillId="8" borderId="8" xfId="6" applyFont="1" applyFill="1" applyBorder="1" applyAlignment="1">
      <alignment horizontal="left" wrapText="1"/>
    </xf>
    <xf numFmtId="3" fontId="9" fillId="9" borderId="8" xfId="6" applyNumberFormat="1" applyFont="1" applyFill="1" applyBorder="1" applyAlignment="1">
      <alignment horizontal="right" wrapText="1"/>
    </xf>
    <xf numFmtId="3" fontId="9" fillId="10" borderId="9" xfId="6" applyNumberFormat="1" applyFont="1" applyFill="1" applyBorder="1" applyAlignment="1">
      <alignment horizontal="center" wrapText="1"/>
    </xf>
    <xf numFmtId="4" fontId="9" fillId="0" borderId="10" xfId="6" applyNumberFormat="1" applyFont="1" applyBorder="1" applyAlignment="1">
      <alignment horizontal="right" wrapText="1"/>
    </xf>
    <xf numFmtId="4" fontId="9" fillId="0" borderId="8" xfId="6" applyNumberFormat="1" applyFont="1" applyBorder="1" applyAlignment="1">
      <alignment horizontal="right" wrapText="1"/>
    </xf>
    <xf numFmtId="4" fontId="9" fillId="0" borderId="11" xfId="6" applyNumberFormat="1" applyFont="1" applyBorder="1" applyAlignment="1">
      <alignment horizontal="right" wrapText="1"/>
    </xf>
    <xf numFmtId="0" fontId="0" fillId="6" borderId="2" xfId="0" applyFill="1" applyBorder="1"/>
    <xf numFmtId="2" fontId="0" fillId="6" borderId="2" xfId="0" applyNumberFormat="1" applyFill="1" applyBorder="1" applyAlignment="1">
      <alignment horizontal="right" vertical="center" indent="2"/>
    </xf>
    <xf numFmtId="165" fontId="0" fillId="6" borderId="2" xfId="0" applyNumberFormat="1" applyFill="1" applyBorder="1" applyAlignment="1">
      <alignment horizontal="right" vertical="center" indent="2"/>
    </xf>
    <xf numFmtId="4" fontId="0" fillId="6" borderId="2" xfId="0" applyNumberFormat="1" applyFill="1" applyBorder="1" applyAlignment="1">
      <alignment horizontal="right" vertical="center" indent="2"/>
    </xf>
    <xf numFmtId="2" fontId="0" fillId="0" borderId="0" xfId="0" applyNumberFormat="1" applyAlignment="1">
      <alignment horizontal="right" vertical="center" indent="2"/>
    </xf>
    <xf numFmtId="165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indent="2"/>
    </xf>
    <xf numFmtId="164" fontId="0" fillId="0" borderId="0" xfId="0" applyNumberFormat="1" applyAlignment="1">
      <alignment horizontal="right" vertical="center" indent="2"/>
    </xf>
    <xf numFmtId="0" fontId="0" fillId="6" borderId="0" xfId="0" applyFill="1"/>
    <xf numFmtId="2" fontId="0" fillId="6" borderId="0" xfId="0" applyNumberFormat="1" applyFill="1" applyAlignment="1">
      <alignment horizontal="right" vertical="center" indent="2"/>
    </xf>
    <xf numFmtId="165" fontId="0" fillId="6" borderId="0" xfId="0" applyNumberFormat="1" applyFill="1" applyAlignment="1">
      <alignment horizontal="right" vertical="center" indent="2"/>
    </xf>
    <xf numFmtId="4" fontId="0" fillId="6" borderId="0" xfId="0" applyNumberFormat="1" applyFill="1" applyAlignment="1">
      <alignment horizontal="right" vertical="center" indent="2"/>
    </xf>
    <xf numFmtId="164" fontId="0" fillId="6" borderId="0" xfId="0" applyNumberFormat="1" applyFill="1" applyAlignment="1">
      <alignment horizontal="right" vertical="center" indent="2"/>
    </xf>
    <xf numFmtId="0" fontId="5" fillId="4" borderId="1" xfId="3" applyFont="1" applyBorder="1" applyAlignment="1">
      <alignment horizontal="left" vertical="center"/>
    </xf>
    <xf numFmtId="2" fontId="5" fillId="4" borderId="1" xfId="3" applyNumberFormat="1" applyFont="1" applyBorder="1" applyAlignment="1">
      <alignment horizontal="right" vertical="center" indent="2"/>
    </xf>
    <xf numFmtId="165" fontId="4" fillId="5" borderId="1" xfId="0" applyNumberFormat="1" applyFont="1" applyFill="1" applyBorder="1" applyAlignment="1">
      <alignment horizontal="right" vertical="center" indent="2"/>
    </xf>
    <xf numFmtId="164" fontId="4" fillId="4" borderId="1" xfId="3" applyNumberFormat="1" applyFont="1" applyBorder="1" applyAlignment="1">
      <alignment horizontal="right" vertical="center" indent="2"/>
    </xf>
    <xf numFmtId="164" fontId="4" fillId="5" borderId="1" xfId="0" applyNumberFormat="1" applyFont="1" applyFill="1" applyBorder="1" applyAlignment="1">
      <alignment horizontal="right" vertical="center" indent="2"/>
    </xf>
    <xf numFmtId="0" fontId="0" fillId="6" borderId="2" xfId="0" applyFill="1" applyBorder="1" applyAlignment="1">
      <alignment vertical="center" wrapText="1"/>
    </xf>
    <xf numFmtId="2" fontId="0" fillId="6" borderId="2" xfId="0" applyNumberFormat="1" applyFill="1" applyBorder="1"/>
    <xf numFmtId="0" fontId="0" fillId="0" borderId="0" xfId="0" applyAlignment="1">
      <alignment vertical="center" wrapText="1"/>
    </xf>
    <xf numFmtId="2" fontId="0" fillId="0" borderId="0" xfId="0" applyNumberFormat="1"/>
    <xf numFmtId="0" fontId="0" fillId="6" borderId="0" xfId="0" applyFill="1" applyAlignment="1">
      <alignment vertical="center" wrapText="1"/>
    </xf>
    <xf numFmtId="2" fontId="0" fillId="6" borderId="0" xfId="0" applyNumberFormat="1" applyFill="1"/>
    <xf numFmtId="0" fontId="4" fillId="4" borderId="1" xfId="3" applyFont="1" applyBorder="1" applyAlignment="1">
      <alignment horizontal="left" vertical="center"/>
    </xf>
    <xf numFmtId="2" fontId="4" fillId="4" borderId="1" xfId="3" applyNumberFormat="1" applyFont="1" applyBorder="1" applyAlignment="1">
      <alignment horizontal="right" vertical="center" indent="2"/>
    </xf>
    <xf numFmtId="164" fontId="5" fillId="4" borderId="1" xfId="3" applyNumberFormat="1" applyFont="1" applyBorder="1" applyAlignment="1">
      <alignment horizontal="right" vertical="center" indent="1"/>
    </xf>
    <xf numFmtId="2" fontId="4" fillId="5" borderId="1" xfId="0" applyNumberFormat="1" applyFont="1" applyFill="1" applyBorder="1"/>
    <xf numFmtId="164" fontId="5" fillId="4" borderId="1" xfId="3" applyNumberFormat="1" applyFont="1" applyBorder="1" applyAlignment="1">
      <alignment horizontal="right" vertical="center" indent="2"/>
    </xf>
    <xf numFmtId="0" fontId="3" fillId="2" borderId="0" xfId="1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</cellXfs>
  <cellStyles count="7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C0EA4A04-8C8F-423C-AEDF-3A502A3C011D}"/>
    <cellStyle name="Normal_Entidades locales" xfId="6" xr:uid="{3B6A63DE-1C1C-474D-AB0B-218F9554D568}"/>
    <cellStyle name="Normal_IngGast (2)" xfId="5" xr:uid="{94A5D10E-91CB-48E4-B3EC-D8CC9AE4E1DE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872A4B-4AB3-481F-8595-EC1D9F0A08BF}"/>
  </tableStyles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0EA318-0E49-40F2-8DB8-D8B8225E8F13}" name="Tabla92" displayName="Tabla92" ref="A10:J20" headerRowCount="0" totalsRowShown="0" headerRowDxfId="103" dataDxfId="102" tableBorderDxfId="101">
  <tableColumns count="10">
    <tableColumn id="1" xr3:uid="{22803C90-71E9-44D2-B17D-4C3930CE62F2}" name="Columna1" headerRowDxfId="100" dataDxfId="99"/>
    <tableColumn id="3" xr3:uid="{32EF3211-0EAB-40F2-9A51-C5D032EBDBCB}" name="Columna3" headerRowDxfId="98" dataDxfId="97" dataCellStyle="20% - Énfasis1"/>
    <tableColumn id="4" xr3:uid="{EB5C5E93-7B07-4AA7-A783-04783853B8B0}" name="Columna4" headerRowDxfId="96" dataDxfId="95" dataCellStyle="20% - Énfasis1"/>
    <tableColumn id="5" xr3:uid="{31079B4A-2499-435E-A1B4-02AAB6583570}" name="Columna5" headerRowDxfId="94" dataDxfId="93" dataCellStyle="20% - Énfasis1"/>
    <tableColumn id="7" xr3:uid="{7C04E762-DCB4-45AF-99B1-632FF858F6DC}" name="Columna7" headerRowDxfId="92" dataDxfId="91"/>
    <tableColumn id="8" xr3:uid="{13D63B1C-3A84-419D-91B4-1485E7865B35}" name="Columna8" headerRowDxfId="90" dataDxfId="89"/>
    <tableColumn id="9" xr3:uid="{A1621DDA-0489-4870-8CE0-6004B49ACB45}" name="Columna9" headerRowDxfId="88" dataDxfId="87" dataCellStyle="20% - Énfasis1"/>
    <tableColumn id="11" xr3:uid="{08CA90D9-6524-48E4-ADAB-27D2D980B88B}" name="Columna11" headerRowDxfId="86" dataDxfId="85"/>
    <tableColumn id="12" xr3:uid="{326AD2B4-BC4D-4DC9-8F9C-FDA94020CC59}" name="Columna12" headerRowDxfId="84" dataDxfId="83"/>
    <tableColumn id="13" xr3:uid="{B6E13B52-578C-440A-B798-F7EB0D3137EC}" name="Columna13" headerRowDxfId="82" dataDxfId="8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B8C9ED-D154-4D66-A85E-EA1E07EC628A}" name="Tabla10353" displayName="Tabla10353" ref="A24:M34" headerRowCount="0" totalsRowShown="0" headerRowDxfId="80" dataDxfId="79" tableBorderDxfId="78">
  <tableColumns count="13">
    <tableColumn id="1" xr3:uid="{67570888-8EBE-4013-90A7-4A501EAABAF6}" name="Columna1" headerRowDxfId="77" dataDxfId="76" dataCellStyle="Normal"/>
    <tableColumn id="3" xr3:uid="{4133CDB2-347C-46EF-AAF8-DA080A93DA43}" name="Columna3" headerRowDxfId="75" dataDxfId="74" dataCellStyle="20% - Énfasis1"/>
    <tableColumn id="4" xr3:uid="{5B229753-E50F-46F9-8158-5D805C9CBE82}" name="Columna4" headerRowDxfId="73" dataDxfId="72"/>
    <tableColumn id="5" xr3:uid="{18997163-8445-4AA1-861E-E729E26F5E12}" name="Columna5" headerRowDxfId="71" dataDxfId="70"/>
    <tableColumn id="7" xr3:uid="{CC639377-2C47-44E1-BA66-BDB2CBABB442}" name="Columna7" headerRowDxfId="69" dataDxfId="68" dataCellStyle="20% - Énfasis1"/>
    <tableColumn id="8" xr3:uid="{BE84549B-8DC4-47E7-BCCE-A6FEE94468F6}" name="Columna8" headerRowDxfId="67" dataDxfId="66"/>
    <tableColumn id="9" xr3:uid="{251CE061-35E7-4C30-B740-171D1EDF84EC}" name="Columna9" headerRowDxfId="65" dataDxfId="64"/>
    <tableColumn id="11" xr3:uid="{6B1273DF-E3C2-403E-ABDF-D13424C09B8B}" name="Columna11" headerRowDxfId="63" dataDxfId="62" dataCellStyle="20% - Énfasis1"/>
    <tableColumn id="12" xr3:uid="{2D7CE52C-0BB8-4E00-A2DB-8F7FBE09BB04}" name="Columna12" headerRowDxfId="61" dataDxfId="60"/>
    <tableColumn id="13" xr3:uid="{1AE52089-933F-441E-96C6-663E2073BA03}" name="Columna13" headerRowDxfId="59" dataDxfId="58"/>
    <tableColumn id="2" xr3:uid="{5F0C48F0-C953-49BE-95E9-A15807062E2D}" name="Columna2" headerRowDxfId="57" dataDxfId="56"/>
    <tableColumn id="10" xr3:uid="{1492BE9A-5FA0-4E63-9664-FF9C9EE069C8}" name="Columna10" headerRowDxfId="55" dataDxfId="54" dataCellStyle="20% - Énfasis1"/>
    <tableColumn id="6" xr3:uid="{284BF729-A9DF-46FD-99F1-AE06093A3E44}" name="Columna6" headerRowDxfId="53" dataDxfId="5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F480AA-3A6D-4AFF-9EC3-67DA3DBD967B}" name="Tabla924" displayName="Tabla924" ref="M9:V19" headerRowCount="0" totalsRowShown="0" headerRowDxfId="51" dataDxfId="50" tableBorderDxfId="49">
  <tableColumns count="10">
    <tableColumn id="1" xr3:uid="{4DD35CD8-C72A-41E3-A425-607358D26371}" name="Columna1" headerRowDxfId="48" dataDxfId="47"/>
    <tableColumn id="3" xr3:uid="{12505F4D-259E-46A4-AF49-D0D43AAD6479}" name="Columna3" headerRowDxfId="46" dataDxfId="45" dataCellStyle="20% - Énfasis1"/>
    <tableColumn id="4" xr3:uid="{EF0D18C8-BF1B-4979-AE67-5214B9B208DA}" name="Columna4" headerRowDxfId="44" dataDxfId="43" dataCellStyle="20% - Énfasis1"/>
    <tableColumn id="5" xr3:uid="{E46C98D5-4220-4410-8911-C2B592DB3B27}" name="Columna5" headerRowDxfId="42" dataDxfId="41" dataCellStyle="20% - Énfasis1">
      <calculatedColumnFormula>(O9*100/N9)-100</calculatedColumnFormula>
    </tableColumn>
    <tableColumn id="7" xr3:uid="{D32869A9-10E3-4EF1-8FB5-6757258A27D7}" name="Columna7" headerRowDxfId="40" dataDxfId="39"/>
    <tableColumn id="8" xr3:uid="{779BD1BF-4851-4525-9389-8789E9081DAE}" name="Columna8" headerRowDxfId="38" dataDxfId="37"/>
    <tableColumn id="9" xr3:uid="{CBE71FB8-C946-473B-A3E6-C67D4C3042D5}" name="Columna9" headerRowDxfId="36" dataDxfId="35" dataCellStyle="20% - Énfasis1">
      <calculatedColumnFormula>(R9*100/Q9)-100</calculatedColumnFormula>
    </tableColumn>
    <tableColumn id="11" xr3:uid="{BDFE57CC-B50F-40A6-8C7C-05CF4BA83023}" name="Columna11" headerRowDxfId="34" dataDxfId="33"/>
    <tableColumn id="12" xr3:uid="{4340526E-61D1-4F2B-B318-CA73EF421F09}" name="Columna12" headerRowDxfId="32" dataDxfId="31"/>
    <tableColumn id="13" xr3:uid="{C8752DA3-E015-4701-B940-F2EE2383EE83}" name="Columna13" headerRowDxfId="30" dataDxfId="29">
      <calculatedColumnFormula>(U9*100/T9)-100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536711-F9CD-4633-A521-38B54F7F6901}" name="Tabla103535" displayName="Tabla103535" ref="M23:Y33" headerRowCount="0" totalsRowShown="0" headerRowDxfId="28" dataDxfId="27" tableBorderDxfId="26">
  <tableColumns count="13">
    <tableColumn id="1" xr3:uid="{2306E5C2-2FFC-4A56-9FD6-EA8D8C80B4FE}" name="Columna1" headerRowDxfId="25" dataDxfId="24" dataCellStyle="Normal"/>
    <tableColumn id="3" xr3:uid="{16AC7876-251A-4D4D-ACE1-B9ED9E08B4D8}" name="Columna3" headerRowDxfId="23" dataDxfId="22" dataCellStyle="20% - Énfasis1"/>
    <tableColumn id="4" xr3:uid="{01E08C5B-D92F-4794-B9C0-F4C588D1BC6E}" name="Columna4" headerRowDxfId="21" dataDxfId="20"/>
    <tableColumn id="5" xr3:uid="{2CB76BC3-1860-4715-AC3C-9F3DE6748727}" name="Columna5" headerRowDxfId="19" dataDxfId="18">
      <calculatedColumnFormula>(O23*100/N23)-100</calculatedColumnFormula>
    </tableColumn>
    <tableColumn id="7" xr3:uid="{11B7050E-54A6-4183-B39E-087CBBDBB3D5}" name="Columna7" headerRowDxfId="17" dataDxfId="16" dataCellStyle="20% - Énfasis1"/>
    <tableColumn id="8" xr3:uid="{F9EED0EE-49F4-4625-9053-DDD1C38C8FC2}" name="Columna8" headerRowDxfId="15" dataDxfId="14"/>
    <tableColumn id="9" xr3:uid="{B78E2FED-EE38-4A51-B69E-18F8EF32B694}" name="Columna9" headerRowDxfId="13" dataDxfId="12">
      <calculatedColumnFormula>(R23*100/Q23)-100</calculatedColumnFormula>
    </tableColumn>
    <tableColumn id="11" xr3:uid="{936C4673-803D-4ECF-8888-D43B219C7637}" name="Columna11" headerRowDxfId="11" dataDxfId="10" dataCellStyle="20% - Énfasis1"/>
    <tableColumn id="12" xr3:uid="{E08273C3-B9F6-4201-9C74-5C626D68859C}" name="Columna12" headerRowDxfId="9" dataDxfId="8"/>
    <tableColumn id="13" xr3:uid="{C714B38C-A186-4EEF-AC3D-2FFD3829566E}" name="Columna13" headerRowDxfId="7" dataDxfId="6">
      <calculatedColumnFormula>(U23*100/T23)-100</calculatedColumnFormula>
    </tableColumn>
    <tableColumn id="2" xr3:uid="{563D9EC0-65FC-4DE9-A5F7-F912EC05D23D}" name="Columna2" headerRowDxfId="5" dataDxfId="4"/>
    <tableColumn id="10" xr3:uid="{C5DF5627-A5BB-4617-8FC3-33D0206B9C0F}" name="Columna10" headerRowDxfId="3" dataDxfId="2" dataCellStyle="20% - Énfasis1"/>
    <tableColumn id="6" xr3:uid="{CE822589-8C87-400E-BE83-7333601AFE2C}" name="Columna6" headerRowDxfId="1" dataDxfId="0">
      <calculatedColumnFormula>(X23*100/W23)-100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DA9E-9A69-46EE-B9E7-7821CA84C2D9}">
  <sheetPr>
    <pageSetUpPr fitToPage="1"/>
  </sheetPr>
  <dimension ref="A1:N39"/>
  <sheetViews>
    <sheetView tabSelected="1" zoomScale="110" zoomScaleNormal="110" workbookViewId="0">
      <selection activeCell="R4" sqref="R4"/>
    </sheetView>
  </sheetViews>
  <sheetFormatPr baseColWidth="10" defaultRowHeight="15" x14ac:dyDescent="0.25"/>
  <cols>
    <col min="1" max="1" width="19" style="1" customWidth="1"/>
    <col min="2" max="8" width="10.7109375" style="1" customWidth="1"/>
    <col min="9" max="10" width="11.42578125" style="1" customWidth="1"/>
    <col min="11" max="11" width="10.7109375" style="1" customWidth="1"/>
    <col min="12" max="12" width="12" style="1" customWidth="1"/>
    <col min="13" max="13" width="10.7109375" style="1" customWidth="1"/>
    <col min="14" max="16384" width="11.42578125" style="1"/>
  </cols>
  <sheetData>
    <row r="1" spans="1:14" s="8" customFormat="1" ht="19.5" customHeight="1" x14ac:dyDescent="0.2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4" x14ac:dyDescent="0.25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</row>
    <row r="4" spans="1:14" x14ac:dyDescent="0.25">
      <c r="A4" s="2" t="s">
        <v>40</v>
      </c>
      <c r="B4" s="2"/>
      <c r="C4" s="2"/>
      <c r="D4" s="2"/>
      <c r="E4" s="2"/>
      <c r="F4" s="2"/>
      <c r="G4" s="2"/>
      <c r="H4" s="2"/>
      <c r="I4" s="2"/>
      <c r="J4" s="2"/>
    </row>
    <row r="5" spans="1:14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</row>
    <row r="6" spans="1:14" x14ac:dyDescent="0.25">
      <c r="C6" s="15" t="s">
        <v>22</v>
      </c>
    </row>
    <row r="7" spans="1:14" ht="38.25" customHeight="1" x14ac:dyDescent="0.25">
      <c r="B7" s="68" t="s">
        <v>0</v>
      </c>
      <c r="C7" s="68"/>
      <c r="D7" s="68"/>
      <c r="E7" s="68" t="s">
        <v>1</v>
      </c>
      <c r="F7" s="68"/>
      <c r="G7" s="68"/>
      <c r="H7" s="68" t="s">
        <v>2</v>
      </c>
      <c r="I7" s="68"/>
      <c r="J7" s="68"/>
    </row>
    <row r="8" spans="1:14" ht="17.100000000000001" customHeight="1" x14ac:dyDescent="0.25">
      <c r="B8" s="69">
        <v>2023</v>
      </c>
      <c r="C8" s="69">
        <v>2024</v>
      </c>
      <c r="D8" s="3" t="s">
        <v>20</v>
      </c>
      <c r="E8" s="69">
        <v>2023</v>
      </c>
      <c r="F8" s="69">
        <v>2024</v>
      </c>
      <c r="G8" s="3" t="s">
        <v>20</v>
      </c>
      <c r="H8" s="69">
        <v>2023</v>
      </c>
      <c r="I8" s="69">
        <v>2024</v>
      </c>
      <c r="J8" s="3" t="s">
        <v>20</v>
      </c>
      <c r="L8"/>
      <c r="M8"/>
      <c r="N8"/>
    </row>
    <row r="9" spans="1:14" ht="17.100000000000001" customHeight="1" x14ac:dyDescent="0.25">
      <c r="B9" s="69"/>
      <c r="C9" s="69"/>
      <c r="D9" s="3" t="s">
        <v>37</v>
      </c>
      <c r="E9" s="69"/>
      <c r="F9" s="69"/>
      <c r="G9" s="3" t="s">
        <v>37</v>
      </c>
      <c r="H9" s="69"/>
      <c r="I9" s="69"/>
      <c r="J9" s="3" t="s">
        <v>37</v>
      </c>
      <c r="L9"/>
      <c r="M9"/>
      <c r="N9"/>
    </row>
    <row r="10" spans="1:14" ht="17.100000000000001" customHeight="1" x14ac:dyDescent="0.25">
      <c r="A10" s="1" t="s">
        <v>3</v>
      </c>
      <c r="B10" s="19">
        <v>1.57</v>
      </c>
      <c r="C10" s="19">
        <v>2.29</v>
      </c>
      <c r="D10" s="20">
        <v>45.859872611464965</v>
      </c>
      <c r="E10" s="6">
        <v>17.59</v>
      </c>
      <c r="F10" s="6">
        <v>15.47</v>
      </c>
      <c r="G10" s="7">
        <v>-12.052302444570785</v>
      </c>
      <c r="H10" s="6">
        <v>25.31</v>
      </c>
      <c r="I10" s="6">
        <v>27.92</v>
      </c>
      <c r="J10" s="7">
        <v>10.312129593046237</v>
      </c>
      <c r="L10"/>
      <c r="M10"/>
      <c r="N10"/>
    </row>
    <row r="11" spans="1:14" ht="17.100000000000001" customHeight="1" x14ac:dyDescent="0.25">
      <c r="A11" s="1" t="s">
        <v>4</v>
      </c>
      <c r="B11" s="19">
        <v>7.1</v>
      </c>
      <c r="C11" s="19">
        <v>7.45</v>
      </c>
      <c r="D11" s="20">
        <v>4.9295774647887356</v>
      </c>
      <c r="E11" s="6">
        <v>13.36</v>
      </c>
      <c r="F11" s="6">
        <v>14.36</v>
      </c>
      <c r="G11" s="7">
        <v>7.4850299401197589</v>
      </c>
      <c r="H11" s="6">
        <v>47.95</v>
      </c>
      <c r="I11" s="6">
        <v>48.36</v>
      </c>
      <c r="J11" s="7">
        <v>0.85505735140770867</v>
      </c>
      <c r="L11"/>
      <c r="M11"/>
      <c r="N11"/>
    </row>
    <row r="12" spans="1:14" ht="17.100000000000001" customHeight="1" x14ac:dyDescent="0.25">
      <c r="A12" s="1" t="s">
        <v>5</v>
      </c>
      <c r="B12" s="19">
        <v>19.899999999999999</v>
      </c>
      <c r="C12" s="19">
        <v>0</v>
      </c>
      <c r="D12" s="20">
        <v>-100</v>
      </c>
      <c r="E12" s="6">
        <v>29.6</v>
      </c>
      <c r="F12" s="6">
        <v>62.42</v>
      </c>
      <c r="G12" s="7">
        <v>110.87837837837836</v>
      </c>
      <c r="H12" s="6">
        <v>40.159999999999997</v>
      </c>
      <c r="I12" s="6">
        <v>45.67</v>
      </c>
      <c r="J12" s="7">
        <v>13.720119521912366</v>
      </c>
      <c r="L12"/>
      <c r="M12"/>
      <c r="N12"/>
    </row>
    <row r="13" spans="1:14" ht="17.100000000000001" customHeight="1" x14ac:dyDescent="0.25">
      <c r="A13" s="1" t="s">
        <v>6</v>
      </c>
      <c r="B13" s="19">
        <v>2.92</v>
      </c>
      <c r="C13" s="19">
        <v>2.5499999999999998</v>
      </c>
      <c r="D13" s="20">
        <v>-12.671232876712338</v>
      </c>
      <c r="E13" s="6">
        <v>17.440000000000001</v>
      </c>
      <c r="F13" s="6">
        <v>21</v>
      </c>
      <c r="G13" s="7">
        <v>20.412844036697237</v>
      </c>
      <c r="H13" s="6">
        <v>23.67</v>
      </c>
      <c r="I13" s="6">
        <v>25.73</v>
      </c>
      <c r="J13" s="7">
        <v>8.702999577524281</v>
      </c>
      <c r="L13"/>
      <c r="M13"/>
      <c r="N13"/>
    </row>
    <row r="14" spans="1:14" ht="17.100000000000001" customHeight="1" x14ac:dyDescent="0.25">
      <c r="A14" s="1" t="s">
        <v>7</v>
      </c>
      <c r="B14" s="19">
        <v>0</v>
      </c>
      <c r="C14" s="19">
        <v>0</v>
      </c>
      <c r="D14" s="20">
        <v>0</v>
      </c>
      <c r="E14" s="6">
        <v>14.37</v>
      </c>
      <c r="F14" s="6">
        <v>16.46</v>
      </c>
      <c r="G14" s="7">
        <v>14.54418928322896</v>
      </c>
      <c r="H14" s="6">
        <v>46.25</v>
      </c>
      <c r="I14" s="6">
        <v>44.89</v>
      </c>
      <c r="J14" s="7">
        <v>-2.9405405405405389</v>
      </c>
      <c r="L14"/>
      <c r="M14"/>
      <c r="N14"/>
    </row>
    <row r="15" spans="1:14" ht="17.100000000000001" customHeight="1" x14ac:dyDescent="0.25">
      <c r="A15" s="1" t="s">
        <v>8</v>
      </c>
      <c r="B15" s="19">
        <v>4.59</v>
      </c>
      <c r="C15" s="19">
        <v>2.95</v>
      </c>
      <c r="D15" s="20">
        <v>-35.729847494553368</v>
      </c>
      <c r="E15" s="6">
        <v>13.43</v>
      </c>
      <c r="F15" s="6">
        <v>15.24</v>
      </c>
      <c r="G15" s="7">
        <v>13.477289650037235</v>
      </c>
      <c r="H15" s="6">
        <v>37</v>
      </c>
      <c r="I15" s="6">
        <v>37.369999999999997</v>
      </c>
      <c r="J15" s="7">
        <v>0.99999999999998579</v>
      </c>
      <c r="L15"/>
      <c r="M15"/>
      <c r="N15"/>
    </row>
    <row r="16" spans="1:14" ht="17.100000000000001" customHeight="1" x14ac:dyDescent="0.25">
      <c r="A16" s="1" t="s">
        <v>9</v>
      </c>
      <c r="B16" s="19">
        <v>0.5</v>
      </c>
      <c r="C16" s="19">
        <v>0.5</v>
      </c>
      <c r="D16" s="20">
        <v>0</v>
      </c>
      <c r="E16" s="6">
        <v>8.7100000000000009</v>
      </c>
      <c r="F16" s="6">
        <v>17.53</v>
      </c>
      <c r="G16" s="7">
        <v>101.2629161882893</v>
      </c>
      <c r="H16" s="6">
        <v>20.04</v>
      </c>
      <c r="I16" s="6">
        <v>20.05</v>
      </c>
      <c r="J16" s="7">
        <v>4.9900199600799056E-2</v>
      </c>
      <c r="L16"/>
      <c r="M16"/>
      <c r="N16"/>
    </row>
    <row r="17" spans="1:14" ht="17.100000000000001" customHeight="1" x14ac:dyDescent="0.25">
      <c r="A17" s="1" t="s">
        <v>10</v>
      </c>
      <c r="B17" s="19">
        <v>2.87</v>
      </c>
      <c r="C17" s="19">
        <v>3.29</v>
      </c>
      <c r="D17" s="20">
        <v>14.634146341463406</v>
      </c>
      <c r="E17" s="6">
        <v>15.55</v>
      </c>
      <c r="F17" s="6">
        <v>14.93</v>
      </c>
      <c r="G17" s="7">
        <v>-3.9871382636655994</v>
      </c>
      <c r="H17" s="6">
        <v>53.87</v>
      </c>
      <c r="I17" s="6">
        <v>56.02</v>
      </c>
      <c r="J17" s="7">
        <v>3.9910896602932979</v>
      </c>
      <c r="L17"/>
      <c r="M17"/>
      <c r="N17"/>
    </row>
    <row r="18" spans="1:14" ht="17.100000000000001" customHeight="1" x14ac:dyDescent="0.25">
      <c r="A18" s="1" t="s">
        <v>11</v>
      </c>
      <c r="B18" s="19">
        <v>0.05</v>
      </c>
      <c r="C18" s="19">
        <v>0.04</v>
      </c>
      <c r="D18" s="20">
        <v>-20</v>
      </c>
      <c r="E18" s="6">
        <v>6.33</v>
      </c>
      <c r="F18" s="6">
        <v>8.1999999999999993</v>
      </c>
      <c r="G18" s="7">
        <v>29.541864139020504</v>
      </c>
      <c r="H18" s="6">
        <v>21.53</v>
      </c>
      <c r="I18" s="6">
        <v>21.92</v>
      </c>
      <c r="J18" s="7">
        <v>1.8114259173246552</v>
      </c>
      <c r="L18" s="21"/>
    </row>
    <row r="19" spans="1:14" ht="17.100000000000001" customHeight="1" x14ac:dyDescent="0.25">
      <c r="A19" s="12" t="s">
        <v>12</v>
      </c>
      <c r="B19" s="10">
        <v>39.499999999999993</v>
      </c>
      <c r="C19" s="10">
        <v>19.069999999999997</v>
      </c>
      <c r="D19" s="22">
        <v>-51.721518987341767</v>
      </c>
      <c r="E19" s="10">
        <v>136.38000000000002</v>
      </c>
      <c r="F19" s="10">
        <v>185.61</v>
      </c>
      <c r="G19" s="11">
        <v>36.097668279806413</v>
      </c>
      <c r="H19" s="10">
        <v>315.77999999999997</v>
      </c>
      <c r="I19" s="10">
        <v>327.93</v>
      </c>
      <c r="J19" s="23">
        <v>3.8476154284628592</v>
      </c>
      <c r="L19" s="21"/>
    </row>
    <row r="20" spans="1:14" ht="17.100000000000001" customHeight="1" x14ac:dyDescent="0.25">
      <c r="A20" s="14" t="s">
        <v>17</v>
      </c>
      <c r="B20" s="24">
        <v>3.807742731549316</v>
      </c>
      <c r="C20" s="24">
        <v>1.680783366678712</v>
      </c>
      <c r="D20" s="22" t="s">
        <v>22</v>
      </c>
      <c r="E20" s="24">
        <v>13.146834271612555</v>
      </c>
      <c r="F20" s="24">
        <v>16.359213460368945</v>
      </c>
      <c r="G20" s="11" t="s">
        <v>22</v>
      </c>
      <c r="H20" s="24">
        <v>30.440734171358056</v>
      </c>
      <c r="I20" s="24">
        <v>28.902951727055591</v>
      </c>
      <c r="J20" s="23" t="s">
        <v>22</v>
      </c>
      <c r="L20" s="21"/>
    </row>
    <row r="21" spans="1:14" ht="35.25" customHeight="1" x14ac:dyDescent="0.25">
      <c r="A21" s="71"/>
      <c r="B21" s="68" t="s">
        <v>13</v>
      </c>
      <c r="C21" s="68"/>
      <c r="D21" s="68"/>
      <c r="E21" s="68" t="s">
        <v>14</v>
      </c>
      <c r="F21" s="68"/>
      <c r="G21" s="68"/>
      <c r="H21" s="68" t="s">
        <v>15</v>
      </c>
      <c r="I21" s="68"/>
      <c r="J21" s="68"/>
      <c r="K21" s="68" t="s">
        <v>16</v>
      </c>
      <c r="L21" s="68"/>
      <c r="M21" s="68"/>
    </row>
    <row r="22" spans="1:14" ht="17.100000000000001" customHeight="1" x14ac:dyDescent="0.25">
      <c r="A22" s="71"/>
      <c r="B22" s="69">
        <v>2023</v>
      </c>
      <c r="C22" s="69">
        <v>2024</v>
      </c>
      <c r="D22" s="3" t="s">
        <v>20</v>
      </c>
      <c r="E22" s="69">
        <v>2023</v>
      </c>
      <c r="F22" s="69">
        <v>2024</v>
      </c>
      <c r="G22" s="3" t="s">
        <v>20</v>
      </c>
      <c r="H22" s="69">
        <v>2023</v>
      </c>
      <c r="I22" s="69">
        <v>2024</v>
      </c>
      <c r="J22" s="3" t="s">
        <v>20</v>
      </c>
      <c r="K22" s="69">
        <v>2023</v>
      </c>
      <c r="L22" s="69">
        <v>2024</v>
      </c>
      <c r="M22" s="3" t="s">
        <v>20</v>
      </c>
    </row>
    <row r="23" spans="1:14" ht="17.100000000000001" customHeight="1" x14ac:dyDescent="0.25">
      <c r="A23" s="4"/>
      <c r="B23" s="69"/>
      <c r="C23" s="69"/>
      <c r="D23" s="3" t="s">
        <v>37</v>
      </c>
      <c r="E23" s="69"/>
      <c r="F23" s="69"/>
      <c r="G23" s="3" t="s">
        <v>37</v>
      </c>
      <c r="H23" s="69"/>
      <c r="I23" s="69"/>
      <c r="J23" s="3" t="s">
        <v>37</v>
      </c>
      <c r="K23" s="69"/>
      <c r="L23" s="69"/>
      <c r="M23" s="3" t="s">
        <v>37</v>
      </c>
    </row>
    <row r="24" spans="1:14" ht="17.100000000000001" customHeight="1" x14ac:dyDescent="0.25">
      <c r="A24" s="5" t="s">
        <v>3</v>
      </c>
      <c r="B24" s="42">
        <v>4.79</v>
      </c>
      <c r="C24" s="42">
        <v>5.31</v>
      </c>
      <c r="D24" s="41">
        <v>10.855949895615865</v>
      </c>
      <c r="E24" s="42">
        <v>14.06</v>
      </c>
      <c r="F24" s="42">
        <v>15.36</v>
      </c>
      <c r="G24" s="41">
        <v>9.2460881934566146</v>
      </c>
      <c r="H24" s="58">
        <v>18.399999999999999</v>
      </c>
      <c r="I24" s="58">
        <v>17.88</v>
      </c>
      <c r="J24" s="41">
        <v>-2.8260869565217348</v>
      </c>
      <c r="K24" s="40">
        <v>81.72</v>
      </c>
      <c r="L24" s="40">
        <v>84.23</v>
      </c>
      <c r="M24" s="41">
        <v>3.0714635340186049</v>
      </c>
    </row>
    <row r="25" spans="1:14" ht="17.100000000000001" customHeight="1" x14ac:dyDescent="0.25">
      <c r="A25" s="5" t="s">
        <v>4</v>
      </c>
      <c r="B25" s="45">
        <v>14.93</v>
      </c>
      <c r="C25" s="45">
        <v>19.899999999999999</v>
      </c>
      <c r="D25" s="46">
        <v>33.288680509042194</v>
      </c>
      <c r="E25" s="45">
        <v>22.08</v>
      </c>
      <c r="F25" s="45">
        <v>29.6</v>
      </c>
      <c r="G25" s="46">
        <v>34.05797101449275</v>
      </c>
      <c r="H25" s="60">
        <v>41.04</v>
      </c>
      <c r="I25" s="60">
        <v>40.159999999999997</v>
      </c>
      <c r="J25" s="46">
        <v>-2.1442495126705694</v>
      </c>
      <c r="K25" s="43">
        <v>146.46</v>
      </c>
      <c r="L25" s="43">
        <v>159.83000000000001</v>
      </c>
      <c r="M25" s="46">
        <v>9.1287723610542173</v>
      </c>
    </row>
    <row r="26" spans="1:14" ht="17.100000000000001" customHeight="1" x14ac:dyDescent="0.25">
      <c r="A26" s="5" t="s">
        <v>5</v>
      </c>
      <c r="B26" s="50">
        <v>19.489999999999998</v>
      </c>
      <c r="C26" s="50">
        <v>22</v>
      </c>
      <c r="D26" s="51">
        <v>12.878399179066193</v>
      </c>
      <c r="E26" s="50">
        <v>52.85</v>
      </c>
      <c r="F26" s="50">
        <v>52.63</v>
      </c>
      <c r="G26" s="51">
        <v>-0.41627246925260408</v>
      </c>
      <c r="H26" s="62">
        <v>33.07</v>
      </c>
      <c r="I26" s="62">
        <v>32.31</v>
      </c>
      <c r="J26" s="51">
        <v>-2.2981554278802605</v>
      </c>
      <c r="K26" s="48">
        <v>174.89</v>
      </c>
      <c r="L26" s="48">
        <v>215.03</v>
      </c>
      <c r="M26" s="51">
        <v>22.951569558007904</v>
      </c>
    </row>
    <row r="27" spans="1:14" ht="17.100000000000001" customHeight="1" x14ac:dyDescent="0.25">
      <c r="A27" s="5" t="s">
        <v>6</v>
      </c>
      <c r="B27" s="45">
        <v>15.49</v>
      </c>
      <c r="C27" s="45">
        <v>19.309999999999999</v>
      </c>
      <c r="D27" s="46">
        <v>24.661071659134905</v>
      </c>
      <c r="E27" s="45">
        <v>15.27</v>
      </c>
      <c r="F27" s="45">
        <v>18.45</v>
      </c>
      <c r="G27" s="46">
        <v>20.825147347740668</v>
      </c>
      <c r="H27" s="60">
        <v>13.63</v>
      </c>
      <c r="I27" s="60">
        <v>15.11</v>
      </c>
      <c r="J27" s="46">
        <v>10.858400586940562</v>
      </c>
      <c r="K27" s="43">
        <v>88.42</v>
      </c>
      <c r="L27" s="43">
        <v>102.15</v>
      </c>
      <c r="M27" s="46">
        <v>15.528161049536308</v>
      </c>
    </row>
    <row r="28" spans="1:14" ht="17.100000000000001" customHeight="1" x14ac:dyDescent="0.25">
      <c r="A28" s="5" t="s">
        <v>7</v>
      </c>
      <c r="B28" s="50">
        <v>9.68</v>
      </c>
      <c r="C28" s="50">
        <v>10.26</v>
      </c>
      <c r="D28" s="51">
        <v>5.9917355371900811</v>
      </c>
      <c r="E28" s="50">
        <v>39.26</v>
      </c>
      <c r="F28" s="50">
        <v>42.47</v>
      </c>
      <c r="G28" s="51">
        <v>8.1762608252674482</v>
      </c>
      <c r="H28" s="62">
        <v>40</v>
      </c>
      <c r="I28" s="62">
        <v>42.05</v>
      </c>
      <c r="J28" s="51">
        <v>5.125</v>
      </c>
      <c r="K28" s="48">
        <v>149.55000000000001</v>
      </c>
      <c r="L28" s="48">
        <v>156.12</v>
      </c>
      <c r="M28" s="51">
        <v>4.3931795386158399</v>
      </c>
    </row>
    <row r="29" spans="1:14" ht="17.100000000000001" customHeight="1" x14ac:dyDescent="0.25">
      <c r="A29" s="5" t="s">
        <v>8</v>
      </c>
      <c r="B29" s="45">
        <v>7.01</v>
      </c>
      <c r="C29" s="45">
        <v>6.65</v>
      </c>
      <c r="D29" s="46">
        <v>-5.1355206847360932</v>
      </c>
      <c r="E29" s="45">
        <v>14.36</v>
      </c>
      <c r="F29" s="45">
        <v>13.13</v>
      </c>
      <c r="G29" s="46">
        <v>-8.5654596100278582</v>
      </c>
      <c r="H29" s="60">
        <v>13.94</v>
      </c>
      <c r="I29" s="60">
        <v>15.09</v>
      </c>
      <c r="J29" s="46">
        <v>8.2496413199426115</v>
      </c>
      <c r="K29" s="43">
        <v>90.33</v>
      </c>
      <c r="L29" s="43">
        <v>90.43</v>
      </c>
      <c r="M29" s="46">
        <v>0.11070519207351026</v>
      </c>
    </row>
    <row r="30" spans="1:14" ht="17.100000000000001" customHeight="1" x14ac:dyDescent="0.25">
      <c r="A30" s="5" t="s">
        <v>9</v>
      </c>
      <c r="B30" s="50">
        <v>3.73</v>
      </c>
      <c r="C30" s="50">
        <v>4.42</v>
      </c>
      <c r="D30" s="51">
        <v>18.498659517426276</v>
      </c>
      <c r="E30" s="50">
        <v>37.5</v>
      </c>
      <c r="F30" s="50">
        <v>35.520000000000003</v>
      </c>
      <c r="G30" s="51">
        <v>-5.2799999999999869</v>
      </c>
      <c r="H30" s="62">
        <v>9.42</v>
      </c>
      <c r="I30" s="62">
        <v>9.85</v>
      </c>
      <c r="J30" s="51">
        <v>4.5647558386411902</v>
      </c>
      <c r="K30" s="48">
        <v>79.900000000000006</v>
      </c>
      <c r="L30" s="48">
        <v>84.86</v>
      </c>
      <c r="M30" s="51">
        <v>6.2077596996245177</v>
      </c>
    </row>
    <row r="31" spans="1:14" ht="17.100000000000001" customHeight="1" x14ac:dyDescent="0.25">
      <c r="A31" s="5" t="s">
        <v>10</v>
      </c>
      <c r="B31" s="45">
        <v>7.65</v>
      </c>
      <c r="C31" s="45">
        <v>7.2</v>
      </c>
      <c r="D31" s="46">
        <v>-5.8823529411764781</v>
      </c>
      <c r="E31" s="45">
        <v>17.21</v>
      </c>
      <c r="F31" s="45">
        <v>19.72</v>
      </c>
      <c r="G31" s="46">
        <v>14.584543869843102</v>
      </c>
      <c r="H31" s="60">
        <v>44.44</v>
      </c>
      <c r="I31" s="60">
        <v>51.96</v>
      </c>
      <c r="J31" s="46">
        <v>16.921692169216925</v>
      </c>
      <c r="K31" s="43">
        <v>141.58000000000001</v>
      </c>
      <c r="L31" s="43">
        <v>153.11000000000001</v>
      </c>
      <c r="M31" s="46">
        <v>8.1438056222630308</v>
      </c>
    </row>
    <row r="32" spans="1:14" ht="17.100000000000001" customHeight="1" x14ac:dyDescent="0.25">
      <c r="A32" s="5" t="s">
        <v>11</v>
      </c>
      <c r="B32" s="50">
        <v>8.43</v>
      </c>
      <c r="C32" s="50">
        <v>8.6999999999999993</v>
      </c>
      <c r="D32" s="51">
        <v>3.2028469750889599</v>
      </c>
      <c r="E32" s="50">
        <v>25.18</v>
      </c>
      <c r="F32" s="50">
        <v>25.59</v>
      </c>
      <c r="G32" s="51">
        <v>1.6282764098490929</v>
      </c>
      <c r="H32" s="62">
        <v>22.99</v>
      </c>
      <c r="I32" s="62">
        <v>24.38</v>
      </c>
      <c r="J32" s="51">
        <v>6.0461070030448099</v>
      </c>
      <c r="K32" s="48">
        <v>84.51</v>
      </c>
      <c r="L32" s="48">
        <v>88.83</v>
      </c>
      <c r="M32" s="51">
        <v>5.1118210862619691</v>
      </c>
    </row>
    <row r="33" spans="1:13" ht="17.100000000000001" customHeight="1" x14ac:dyDescent="0.25">
      <c r="A33" s="9" t="s">
        <v>12</v>
      </c>
      <c r="B33" s="10">
        <v>91.200000000000017</v>
      </c>
      <c r="C33" s="10">
        <v>103.75000000000001</v>
      </c>
      <c r="D33" s="11">
        <v>13.760964912280699</v>
      </c>
      <c r="E33" s="10">
        <v>237.77</v>
      </c>
      <c r="F33" s="10">
        <v>252.47</v>
      </c>
      <c r="G33" s="11">
        <v>6.1824452201707487</v>
      </c>
      <c r="H33" s="25">
        <v>236.92999999999998</v>
      </c>
      <c r="I33" s="25">
        <v>248.79</v>
      </c>
      <c r="J33" s="11">
        <v>5.0056978854514114</v>
      </c>
      <c r="K33" s="10">
        <v>1037.3600000000001</v>
      </c>
      <c r="L33" s="10">
        <v>1134.5899999999999</v>
      </c>
      <c r="M33" s="11">
        <v>9.3728310326212352</v>
      </c>
    </row>
    <row r="34" spans="1:13" ht="17.100000000000001" customHeight="1" x14ac:dyDescent="0.25">
      <c r="A34" s="12" t="s">
        <v>17</v>
      </c>
      <c r="B34" s="64">
        <v>8.7915477751214635</v>
      </c>
      <c r="C34" s="64">
        <v>9.1442723803312234</v>
      </c>
      <c r="D34" s="65" t="s">
        <v>22</v>
      </c>
      <c r="E34" s="64">
        <v>22.920683272923572</v>
      </c>
      <c r="F34" s="64">
        <v>22.252091063732276</v>
      </c>
      <c r="G34" s="65" t="s">
        <v>22</v>
      </c>
      <c r="H34" s="66">
        <v>22.839708490784293</v>
      </c>
      <c r="I34" s="66">
        <v>21.92774482412149</v>
      </c>
      <c r="J34" s="67" t="s">
        <v>22</v>
      </c>
      <c r="K34" s="64">
        <v>100</v>
      </c>
      <c r="L34" s="64">
        <v>100</v>
      </c>
      <c r="M34" s="67" t="s">
        <v>22</v>
      </c>
    </row>
    <row r="35" spans="1:13" ht="18.75" customHeight="1" x14ac:dyDescent="0.25">
      <c r="A35" s="70" t="s">
        <v>21</v>
      </c>
      <c r="B35" s="70"/>
      <c r="C35" s="70"/>
      <c r="D35" s="70"/>
      <c r="E35" s="70"/>
      <c r="F35" s="70"/>
      <c r="G35" s="70"/>
      <c r="H35" s="70"/>
      <c r="I35" s="70"/>
      <c r="J35" s="70"/>
    </row>
    <row r="39" spans="1:13" x14ac:dyDescent="0.25">
      <c r="F39" s="26"/>
    </row>
  </sheetData>
  <mergeCells count="23">
    <mergeCell ref="I22:I23"/>
    <mergeCell ref="K22:K23"/>
    <mergeCell ref="L22:L23"/>
    <mergeCell ref="A35:J35"/>
    <mergeCell ref="A21:A22"/>
    <mergeCell ref="B21:D21"/>
    <mergeCell ref="E21:G21"/>
    <mergeCell ref="H21:J21"/>
    <mergeCell ref="K21:M21"/>
    <mergeCell ref="B22:B23"/>
    <mergeCell ref="C22:C23"/>
    <mergeCell ref="E22:E23"/>
    <mergeCell ref="F22:F23"/>
    <mergeCell ref="H22:H23"/>
    <mergeCell ref="B7:D7"/>
    <mergeCell ref="E7:G7"/>
    <mergeCell ref="H7:J7"/>
    <mergeCell ref="B8:B9"/>
    <mergeCell ref="C8:C9"/>
    <mergeCell ref="E8:E9"/>
    <mergeCell ref="F8:F9"/>
    <mergeCell ref="H8:H9"/>
    <mergeCell ref="I8:I9"/>
  </mergeCells>
  <pageMargins left="0.4" right="0.15748031496062992" top="0.74803149606299213" bottom="0.43307086614173229" header="0.31496062992125984" footer="0.31496062992125984"/>
  <pageSetup paperSize="9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EFA3-5A72-4C17-9A46-7A42A1DBF195}">
  <dimension ref="A1:AQ47"/>
  <sheetViews>
    <sheetView workbookViewId="0">
      <selection activeCell="M2" sqref="M2:AQ47"/>
    </sheetView>
  </sheetViews>
  <sheetFormatPr baseColWidth="10" defaultRowHeight="15" x14ac:dyDescent="0.25"/>
  <sheetData>
    <row r="1" spans="1:43" ht="57" thickBot="1" x14ac:dyDescent="0.3">
      <c r="A1" s="27" t="s">
        <v>23</v>
      </c>
      <c r="B1" s="28" t="s">
        <v>24</v>
      </c>
      <c r="C1" s="29" t="s">
        <v>25</v>
      </c>
      <c r="D1" s="30" t="s">
        <v>0</v>
      </c>
      <c r="E1" s="31" t="s">
        <v>1</v>
      </c>
      <c r="F1" s="31" t="s">
        <v>2</v>
      </c>
      <c r="G1" s="31" t="s">
        <v>13</v>
      </c>
      <c r="H1" s="31" t="s">
        <v>14</v>
      </c>
      <c r="I1" s="31" t="s">
        <v>15</v>
      </c>
      <c r="J1" s="32" t="s">
        <v>16</v>
      </c>
    </row>
    <row r="2" spans="1:43" ht="23.25" x14ac:dyDescent="0.25">
      <c r="A2" s="33" t="s">
        <v>26</v>
      </c>
      <c r="B2" s="34"/>
      <c r="C2" s="35" t="s">
        <v>27</v>
      </c>
      <c r="D2" s="36">
        <v>2289776.41</v>
      </c>
      <c r="E2" s="37">
        <v>15471796.68</v>
      </c>
      <c r="F2" s="37">
        <v>27919983.199999999</v>
      </c>
      <c r="G2" s="37">
        <v>5308404.04</v>
      </c>
      <c r="H2" s="37">
        <v>15357230.279999999</v>
      </c>
      <c r="I2" s="37">
        <v>17880459.190000001</v>
      </c>
      <c r="J2" s="38">
        <v>84227649.799999997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73" t="s">
        <v>38</v>
      </c>
      <c r="AC2" s="73"/>
      <c r="AD2" s="73"/>
      <c r="AE2" s="73"/>
      <c r="AF2" s="73"/>
      <c r="AG2" s="73"/>
      <c r="AH2" s="73"/>
      <c r="AI2" s="73"/>
      <c r="AJ2" s="73"/>
      <c r="AK2" s="1"/>
      <c r="AL2" s="1"/>
      <c r="AM2" s="1"/>
      <c r="AN2" s="1"/>
      <c r="AO2" s="1"/>
      <c r="AP2" s="1"/>
      <c r="AQ2" s="1"/>
    </row>
    <row r="3" spans="1:43" ht="34.5" x14ac:dyDescent="0.25">
      <c r="A3" s="33" t="s">
        <v>28</v>
      </c>
      <c r="B3" s="34"/>
      <c r="C3" s="35" t="s">
        <v>27</v>
      </c>
      <c r="D3" s="36">
        <v>7450000</v>
      </c>
      <c r="E3" s="37">
        <v>14364100</v>
      </c>
      <c r="F3" s="37">
        <v>48358500</v>
      </c>
      <c r="G3" s="37">
        <v>19900500</v>
      </c>
      <c r="H3" s="37">
        <v>29598100</v>
      </c>
      <c r="I3" s="37">
        <v>40156400</v>
      </c>
      <c r="J3" s="38">
        <v>159827600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3"/>
      <c r="AC3" s="73"/>
      <c r="AD3" s="73"/>
      <c r="AE3" s="73"/>
      <c r="AF3" s="73"/>
      <c r="AG3" s="73"/>
      <c r="AH3" s="73"/>
      <c r="AI3" s="73"/>
      <c r="AJ3" s="73"/>
      <c r="AK3" s="1"/>
      <c r="AL3" s="1"/>
      <c r="AM3" s="1"/>
      <c r="AN3" s="1"/>
      <c r="AO3" s="1"/>
      <c r="AP3" s="1"/>
      <c r="AQ3" s="1"/>
    </row>
    <row r="4" spans="1:43" ht="23.25" x14ac:dyDescent="0.25">
      <c r="A4" s="33" t="s">
        <v>29</v>
      </c>
      <c r="B4" s="34"/>
      <c r="C4" s="35" t="s">
        <v>27</v>
      </c>
      <c r="D4" s="36">
        <v>0</v>
      </c>
      <c r="E4" s="37">
        <v>62424198.799999997</v>
      </c>
      <c r="F4" s="37">
        <v>45665131.82</v>
      </c>
      <c r="G4" s="37">
        <v>21996911.16</v>
      </c>
      <c r="H4" s="37">
        <v>52634032.119999997</v>
      </c>
      <c r="I4" s="37">
        <v>32313894.91</v>
      </c>
      <c r="J4" s="38">
        <v>215034168.81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34.5" x14ac:dyDescent="0.25">
      <c r="A5" s="33" t="s">
        <v>30</v>
      </c>
      <c r="B5" s="34"/>
      <c r="C5" s="35" t="s">
        <v>27</v>
      </c>
      <c r="D5" s="36">
        <v>2550055</v>
      </c>
      <c r="E5" s="37">
        <v>21003238</v>
      </c>
      <c r="F5" s="37">
        <v>25730895</v>
      </c>
      <c r="G5" s="37">
        <v>19309494</v>
      </c>
      <c r="H5" s="37">
        <v>18446714</v>
      </c>
      <c r="I5" s="37">
        <v>15113465</v>
      </c>
      <c r="J5" s="38">
        <v>102153861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34.5" x14ac:dyDescent="0.25">
      <c r="A6" s="33" t="s">
        <v>31</v>
      </c>
      <c r="B6" s="34"/>
      <c r="C6" s="35" t="s">
        <v>27</v>
      </c>
      <c r="D6" s="36">
        <v>0</v>
      </c>
      <c r="E6" s="37">
        <v>16459660</v>
      </c>
      <c r="F6" s="37">
        <v>44887079</v>
      </c>
      <c r="G6" s="37">
        <v>10256878</v>
      </c>
      <c r="H6" s="37">
        <v>42470355</v>
      </c>
      <c r="I6" s="37">
        <v>42049245</v>
      </c>
      <c r="J6" s="38">
        <v>156123217</v>
      </c>
      <c r="M6" s="1"/>
      <c r="N6" s="68" t="s">
        <v>0</v>
      </c>
      <c r="O6" s="68"/>
      <c r="P6" s="68"/>
      <c r="Q6" s="68" t="s">
        <v>1</v>
      </c>
      <c r="R6" s="68"/>
      <c r="S6" s="68"/>
      <c r="T6" s="68" t="s">
        <v>2</v>
      </c>
      <c r="U6" s="68"/>
      <c r="V6" s="68"/>
      <c r="W6" s="1"/>
      <c r="X6" s="1"/>
      <c r="Y6" s="1"/>
      <c r="Z6" s="1"/>
      <c r="AA6" s="1"/>
      <c r="AB6" s="68" t="s">
        <v>0</v>
      </c>
      <c r="AC6" s="68"/>
      <c r="AD6" s="68"/>
      <c r="AE6" s="68" t="s">
        <v>1</v>
      </c>
      <c r="AF6" s="68"/>
      <c r="AG6" s="68"/>
      <c r="AH6" s="68" t="s">
        <v>2</v>
      </c>
      <c r="AI6" s="68"/>
      <c r="AJ6" s="68"/>
      <c r="AK6" s="1"/>
      <c r="AL6" s="1"/>
      <c r="AM6" s="1"/>
      <c r="AN6" s="1"/>
      <c r="AO6" s="1"/>
      <c r="AP6" s="1"/>
      <c r="AQ6" s="1"/>
    </row>
    <row r="7" spans="1:43" ht="34.5" x14ac:dyDescent="0.25">
      <c r="A7" s="33" t="s">
        <v>32</v>
      </c>
      <c r="B7" s="34"/>
      <c r="C7" s="35" t="s">
        <v>27</v>
      </c>
      <c r="D7" s="36">
        <v>2950000</v>
      </c>
      <c r="E7" s="37">
        <v>15242783.810000001</v>
      </c>
      <c r="F7" s="37">
        <v>37368929.25</v>
      </c>
      <c r="G7" s="37">
        <v>6653097</v>
      </c>
      <c r="H7" s="37">
        <v>13129588.5</v>
      </c>
      <c r="I7" s="37">
        <v>15087101.439999999</v>
      </c>
      <c r="J7" s="38">
        <v>90431500</v>
      </c>
      <c r="M7" s="1"/>
      <c r="N7" s="69">
        <v>2023</v>
      </c>
      <c r="O7" s="69">
        <v>2024</v>
      </c>
      <c r="P7" s="3" t="s">
        <v>20</v>
      </c>
      <c r="Q7" s="69">
        <v>2023</v>
      </c>
      <c r="R7" s="69">
        <v>2024</v>
      </c>
      <c r="S7" s="3" t="s">
        <v>20</v>
      </c>
      <c r="T7" s="69">
        <v>2023</v>
      </c>
      <c r="U7" s="69">
        <v>2024</v>
      </c>
      <c r="V7" s="3" t="s">
        <v>20</v>
      </c>
      <c r="W7" s="1"/>
      <c r="Z7" s="1"/>
      <c r="AA7" s="1"/>
      <c r="AB7" s="69">
        <v>2023</v>
      </c>
      <c r="AC7" s="69">
        <v>2024</v>
      </c>
      <c r="AD7" s="3" t="s">
        <v>20</v>
      </c>
      <c r="AE7" s="69">
        <v>2023</v>
      </c>
      <c r="AF7" s="69">
        <v>2024</v>
      </c>
      <c r="AG7" s="3" t="s">
        <v>20</v>
      </c>
      <c r="AH7" s="69">
        <v>2023</v>
      </c>
      <c r="AI7" s="69">
        <v>2024</v>
      </c>
      <c r="AJ7" s="3" t="s">
        <v>20</v>
      </c>
      <c r="AK7" s="1"/>
      <c r="AN7" s="1"/>
      <c r="AO7" s="1"/>
      <c r="AP7" s="1"/>
      <c r="AQ7" s="1"/>
    </row>
    <row r="8" spans="1:43" ht="23.25" x14ac:dyDescent="0.25">
      <c r="A8" s="33" t="s">
        <v>33</v>
      </c>
      <c r="B8" s="34"/>
      <c r="C8" s="35" t="s">
        <v>27</v>
      </c>
      <c r="D8" s="36">
        <v>500000</v>
      </c>
      <c r="E8" s="37">
        <v>17526878.550000001</v>
      </c>
      <c r="F8" s="37">
        <v>20049280.899999999</v>
      </c>
      <c r="G8" s="37">
        <v>4416063.6100000003</v>
      </c>
      <c r="H8" s="37">
        <v>32523539.91</v>
      </c>
      <c r="I8" s="37">
        <v>9847237.0299999993</v>
      </c>
      <c r="J8" s="38">
        <v>84863000</v>
      </c>
      <c r="M8" s="1"/>
      <c r="N8" s="69"/>
      <c r="O8" s="69"/>
      <c r="P8" s="3" t="s">
        <v>37</v>
      </c>
      <c r="Q8" s="69"/>
      <c r="R8" s="69"/>
      <c r="S8" s="3" t="s">
        <v>37</v>
      </c>
      <c r="T8" s="69"/>
      <c r="U8" s="69"/>
      <c r="V8" s="3" t="s">
        <v>37</v>
      </c>
      <c r="W8" s="1"/>
      <c r="Z8" s="1"/>
      <c r="AA8" s="1"/>
      <c r="AB8" s="69"/>
      <c r="AC8" s="69"/>
      <c r="AD8" s="3" t="s">
        <v>37</v>
      </c>
      <c r="AE8" s="69"/>
      <c r="AF8" s="69"/>
      <c r="AG8" s="3" t="s">
        <v>37</v>
      </c>
      <c r="AH8" s="69"/>
      <c r="AI8" s="69"/>
      <c r="AJ8" s="3" t="s">
        <v>37</v>
      </c>
      <c r="AK8" s="1"/>
      <c r="AN8" s="1"/>
      <c r="AO8" s="1"/>
      <c r="AP8" s="1"/>
      <c r="AQ8" s="1"/>
    </row>
    <row r="9" spans="1:43" ht="34.5" x14ac:dyDescent="0.25">
      <c r="A9" s="33" t="s">
        <v>34</v>
      </c>
      <c r="B9" s="34"/>
      <c r="C9" s="35" t="s">
        <v>27</v>
      </c>
      <c r="D9" s="36">
        <v>3285668.97</v>
      </c>
      <c r="E9" s="37">
        <v>14928016.289999999</v>
      </c>
      <c r="F9" s="37">
        <v>56020788.93</v>
      </c>
      <c r="G9" s="37">
        <v>7196972.5199999996</v>
      </c>
      <c r="H9" s="37">
        <v>19723173.199999999</v>
      </c>
      <c r="I9" s="37">
        <v>51958081.539999999</v>
      </c>
      <c r="J9" s="38">
        <v>153112701.44999999</v>
      </c>
      <c r="M9" s="1" t="s">
        <v>3</v>
      </c>
      <c r="N9" s="19">
        <v>1.57</v>
      </c>
      <c r="O9" s="19">
        <v>2.29</v>
      </c>
      <c r="P9" s="20">
        <f>(O9*100/N9)-100</f>
        <v>45.859872611464965</v>
      </c>
      <c r="Q9" s="6">
        <v>17.59</v>
      </c>
      <c r="R9" s="6">
        <v>15.47</v>
      </c>
      <c r="S9" s="20">
        <f t="shared" ref="S9:S18" si="0">(R9*100/Q9)-100</f>
        <v>-12.052302444570785</v>
      </c>
      <c r="T9" s="6">
        <v>25.31</v>
      </c>
      <c r="U9" s="6">
        <v>27.92</v>
      </c>
      <c r="V9" s="20">
        <f t="shared" ref="V9:V18" si="1">(U9*100/T9)-100</f>
        <v>10.312129593046237</v>
      </c>
      <c r="W9" s="1"/>
      <c r="Z9" s="1"/>
      <c r="AA9" s="39" t="s">
        <v>3</v>
      </c>
      <c r="AB9" s="40">
        <v>1.57</v>
      </c>
      <c r="AC9" s="40">
        <v>2.29</v>
      </c>
      <c r="AD9" s="41">
        <v>45.859872611464965</v>
      </c>
      <c r="AE9" s="42">
        <v>17.59</v>
      </c>
      <c r="AF9" s="42">
        <v>15.47</v>
      </c>
      <c r="AG9" s="41">
        <v>-12.052302444570785</v>
      </c>
      <c r="AH9" s="42">
        <v>25.31</v>
      </c>
      <c r="AI9" s="42">
        <v>27.92</v>
      </c>
      <c r="AJ9" s="41">
        <v>10.312129593046237</v>
      </c>
      <c r="AK9" s="1"/>
      <c r="AN9" s="1"/>
      <c r="AO9" s="1"/>
      <c r="AP9" s="1"/>
      <c r="AQ9" s="1"/>
    </row>
    <row r="10" spans="1:43" ht="34.5" x14ac:dyDescent="0.25">
      <c r="A10" s="33" t="s">
        <v>35</v>
      </c>
      <c r="B10" s="34"/>
      <c r="C10" s="35" t="s">
        <v>27</v>
      </c>
      <c r="D10" s="36">
        <v>40000</v>
      </c>
      <c r="E10" s="37">
        <v>8196699.2599999998</v>
      </c>
      <c r="F10" s="37">
        <v>21918394.989999998</v>
      </c>
      <c r="G10" s="37">
        <v>8701863.8100000005</v>
      </c>
      <c r="H10" s="37">
        <v>25591057.07</v>
      </c>
      <c r="I10" s="37">
        <v>24381836.84</v>
      </c>
      <c r="J10" s="38">
        <v>88829851.969999999</v>
      </c>
      <c r="M10" s="1" t="s">
        <v>4</v>
      </c>
      <c r="N10" s="19">
        <v>7.1</v>
      </c>
      <c r="O10" s="19">
        <v>7.45</v>
      </c>
      <c r="P10" s="20">
        <f>(O10*100/N10)-100</f>
        <v>4.9295774647887356</v>
      </c>
      <c r="Q10" s="6">
        <v>13.36</v>
      </c>
      <c r="R10" s="6">
        <v>14.36</v>
      </c>
      <c r="S10" s="7">
        <f t="shared" si="0"/>
        <v>7.4850299401197589</v>
      </c>
      <c r="T10" s="6">
        <v>47.95</v>
      </c>
      <c r="U10" s="6">
        <v>48.36</v>
      </c>
      <c r="V10" s="7">
        <f t="shared" si="1"/>
        <v>0.85505735140770867</v>
      </c>
      <c r="W10" s="1"/>
      <c r="Z10" s="1"/>
      <c r="AA10" t="s">
        <v>4</v>
      </c>
      <c r="AB10" s="43">
        <v>7.1</v>
      </c>
      <c r="AC10" s="43">
        <v>7.45</v>
      </c>
      <c r="AD10" s="44">
        <v>4.9295774647887356</v>
      </c>
      <c r="AE10" s="45">
        <v>13.36</v>
      </c>
      <c r="AF10" s="45">
        <v>14.36</v>
      </c>
      <c r="AG10" s="46">
        <v>7.4850299401197589</v>
      </c>
      <c r="AH10" s="45">
        <v>47.95</v>
      </c>
      <c r="AI10" s="45">
        <v>48.36</v>
      </c>
      <c r="AJ10" s="46">
        <v>0.85505735140770867</v>
      </c>
      <c r="AK10" s="1"/>
      <c r="AN10" s="1"/>
      <c r="AO10" s="1"/>
      <c r="AP10" s="1"/>
      <c r="AQ10" s="1"/>
    </row>
    <row r="11" spans="1:43" x14ac:dyDescent="0.25">
      <c r="M11" s="1" t="s">
        <v>5</v>
      </c>
      <c r="N11" s="19">
        <v>19.899999999999999</v>
      </c>
      <c r="O11" s="19">
        <v>0</v>
      </c>
      <c r="P11" s="20">
        <f>(O11*100/N11)-100</f>
        <v>-100</v>
      </c>
      <c r="Q11" s="6">
        <v>29.6</v>
      </c>
      <c r="R11" s="6">
        <v>62.42</v>
      </c>
      <c r="S11" s="7">
        <f t="shared" si="0"/>
        <v>110.87837837837836</v>
      </c>
      <c r="T11" s="6">
        <v>40.159999999999997</v>
      </c>
      <c r="U11" s="6">
        <v>45.67</v>
      </c>
      <c r="V11" s="7">
        <f t="shared" si="1"/>
        <v>13.720119521912366</v>
      </c>
      <c r="W11" s="1"/>
      <c r="Z11" s="1"/>
      <c r="AA11" s="47" t="s">
        <v>5</v>
      </c>
      <c r="AB11" s="48">
        <v>19.899999999999999</v>
      </c>
      <c r="AC11" s="48">
        <v>0</v>
      </c>
      <c r="AD11" s="49">
        <v>-100</v>
      </c>
      <c r="AE11" s="50">
        <v>29.6</v>
      </c>
      <c r="AF11" s="50">
        <v>62.42</v>
      </c>
      <c r="AG11" s="51">
        <v>110.87837837837836</v>
      </c>
      <c r="AH11" s="50">
        <v>40.159999999999997</v>
      </c>
      <c r="AI11" s="50">
        <v>45.67</v>
      </c>
      <c r="AJ11" s="51">
        <v>13.720119521912366</v>
      </c>
      <c r="AK11" s="1"/>
      <c r="AN11" s="1"/>
      <c r="AO11" s="1"/>
      <c r="AP11" s="1"/>
      <c r="AQ11" s="1"/>
    </row>
    <row r="12" spans="1:43" ht="15.75" thickBot="1" x14ac:dyDescent="0.3">
      <c r="B12" s="72" t="s">
        <v>36</v>
      </c>
      <c r="C12" s="72"/>
      <c r="D12" s="72"/>
      <c r="E12" s="72"/>
      <c r="F12" s="72"/>
      <c r="G12" s="72"/>
      <c r="H12" s="72"/>
      <c r="I12" s="72"/>
      <c r="J12" s="72"/>
      <c r="M12" s="1" t="s">
        <v>6</v>
      </c>
      <c r="N12" s="19">
        <v>2.92</v>
      </c>
      <c r="O12" s="19">
        <v>2.5499999999999998</v>
      </c>
      <c r="P12" s="20">
        <f>(O12*100/N12)-100</f>
        <v>-12.671232876712338</v>
      </c>
      <c r="Q12" s="6">
        <v>17.440000000000001</v>
      </c>
      <c r="R12" s="6">
        <v>21</v>
      </c>
      <c r="S12" s="7">
        <f t="shared" si="0"/>
        <v>20.412844036697237</v>
      </c>
      <c r="T12" s="6">
        <v>23.67</v>
      </c>
      <c r="U12" s="6">
        <v>25.73</v>
      </c>
      <c r="V12" s="7">
        <f t="shared" si="1"/>
        <v>8.702999577524281</v>
      </c>
      <c r="W12" s="1"/>
      <c r="Z12" s="1"/>
      <c r="AA12" t="s">
        <v>6</v>
      </c>
      <c r="AB12" s="43">
        <v>2.92</v>
      </c>
      <c r="AC12" s="43">
        <v>2.5499999999999998</v>
      </c>
      <c r="AD12" s="44">
        <v>-12.671232876712338</v>
      </c>
      <c r="AE12" s="45">
        <v>17.440000000000001</v>
      </c>
      <c r="AF12" s="45">
        <v>21</v>
      </c>
      <c r="AG12" s="46">
        <v>20.412844036697237</v>
      </c>
      <c r="AH12" s="45">
        <v>23.67</v>
      </c>
      <c r="AI12" s="45">
        <v>25.73</v>
      </c>
      <c r="AJ12" s="46">
        <v>8.702999577524281</v>
      </c>
      <c r="AK12" s="1"/>
      <c r="AN12" s="1"/>
      <c r="AO12" s="1"/>
      <c r="AP12" s="1"/>
      <c r="AQ12" s="1"/>
    </row>
    <row r="13" spans="1:43" ht="57" thickBot="1" x14ac:dyDescent="0.3">
      <c r="A13" s="27" t="s">
        <v>23</v>
      </c>
      <c r="B13" s="30" t="s">
        <v>0</v>
      </c>
      <c r="C13" s="31" t="s">
        <v>1</v>
      </c>
      <c r="D13" s="31" t="s">
        <v>2</v>
      </c>
      <c r="E13" s="31" t="s">
        <v>13</v>
      </c>
      <c r="F13" s="31" t="s">
        <v>14</v>
      </c>
      <c r="G13" s="31" t="s">
        <v>15</v>
      </c>
      <c r="H13" s="32" t="s">
        <v>16</v>
      </c>
      <c r="M13" s="1" t="s">
        <v>7</v>
      </c>
      <c r="N13" s="19">
        <v>0</v>
      </c>
      <c r="O13" s="19">
        <v>0</v>
      </c>
      <c r="P13" s="20">
        <v>0</v>
      </c>
      <c r="Q13" s="6">
        <v>14.37</v>
      </c>
      <c r="R13" s="6">
        <v>16.46</v>
      </c>
      <c r="S13" s="7">
        <f t="shared" si="0"/>
        <v>14.54418928322896</v>
      </c>
      <c r="T13" s="6">
        <v>46.25</v>
      </c>
      <c r="U13" s="6">
        <v>44.89</v>
      </c>
      <c r="V13" s="7">
        <f t="shared" si="1"/>
        <v>-2.9405405405405389</v>
      </c>
      <c r="W13" s="1"/>
      <c r="Z13" s="1"/>
      <c r="AA13" s="47" t="s">
        <v>7</v>
      </c>
      <c r="AB13" s="48">
        <v>0</v>
      </c>
      <c r="AC13" s="48">
        <v>0</v>
      </c>
      <c r="AD13" s="49">
        <v>0</v>
      </c>
      <c r="AE13" s="50">
        <v>14.37</v>
      </c>
      <c r="AF13" s="50">
        <v>16.46</v>
      </c>
      <c r="AG13" s="51">
        <v>14.54418928322896</v>
      </c>
      <c r="AH13" s="50">
        <v>46.25</v>
      </c>
      <c r="AI13" s="50">
        <v>44.89</v>
      </c>
      <c r="AJ13" s="51">
        <v>-2.9405405405405389</v>
      </c>
      <c r="AK13" s="1"/>
      <c r="AN13" s="1"/>
      <c r="AO13" s="1"/>
      <c r="AP13" s="1"/>
      <c r="AQ13" s="1"/>
    </row>
    <row r="14" spans="1:43" ht="23.25" x14ac:dyDescent="0.25">
      <c r="A14" s="33" t="s">
        <v>26</v>
      </c>
      <c r="B14" s="36">
        <f>D2/1000000</f>
        <v>2.28977641</v>
      </c>
      <c r="C14" s="36">
        <f t="shared" ref="C14:H14" si="2">E2/1000000</f>
        <v>15.471796679999999</v>
      </c>
      <c r="D14" s="36">
        <f t="shared" si="2"/>
        <v>27.919983200000001</v>
      </c>
      <c r="E14" s="36">
        <f t="shared" si="2"/>
        <v>5.3084040400000001</v>
      </c>
      <c r="F14" s="36">
        <f t="shared" si="2"/>
        <v>15.35723028</v>
      </c>
      <c r="G14" s="36">
        <f t="shared" si="2"/>
        <v>17.88045919</v>
      </c>
      <c r="H14" s="36">
        <f t="shared" si="2"/>
        <v>84.227649799999995</v>
      </c>
      <c r="M14" s="1" t="s">
        <v>8</v>
      </c>
      <c r="N14" s="19">
        <v>4.59</v>
      </c>
      <c r="O14" s="19">
        <v>2.95</v>
      </c>
      <c r="P14" s="20">
        <f>(O14*100/N14)-100</f>
        <v>-35.729847494553368</v>
      </c>
      <c r="Q14" s="6">
        <v>13.43</v>
      </c>
      <c r="R14" s="6">
        <v>15.24</v>
      </c>
      <c r="S14" s="7">
        <f t="shared" si="0"/>
        <v>13.477289650037235</v>
      </c>
      <c r="T14" s="6">
        <v>37</v>
      </c>
      <c r="U14" s="6">
        <v>37.369999999999997</v>
      </c>
      <c r="V14" s="7">
        <f t="shared" si="1"/>
        <v>0.99999999999998579</v>
      </c>
      <c r="W14" s="1"/>
      <c r="Z14" s="1"/>
      <c r="AA14" t="s">
        <v>8</v>
      </c>
      <c r="AB14" s="43">
        <v>4.59</v>
      </c>
      <c r="AC14" s="43">
        <v>2.95</v>
      </c>
      <c r="AD14" s="44">
        <v>-35.729847494553368</v>
      </c>
      <c r="AE14" s="45">
        <v>13.43</v>
      </c>
      <c r="AF14" s="45">
        <v>15.24</v>
      </c>
      <c r="AG14" s="46">
        <v>13.477289650037235</v>
      </c>
      <c r="AH14" s="45">
        <v>37</v>
      </c>
      <c r="AI14" s="45">
        <v>37.369999999999997</v>
      </c>
      <c r="AJ14" s="46">
        <v>0.99999999999998579</v>
      </c>
      <c r="AK14" s="1"/>
      <c r="AN14" s="1"/>
      <c r="AO14" s="1"/>
      <c r="AP14" s="1"/>
      <c r="AQ14" s="1"/>
    </row>
    <row r="15" spans="1:43" ht="34.5" x14ac:dyDescent="0.25">
      <c r="A15" s="33" t="s">
        <v>28</v>
      </c>
      <c r="B15" s="36">
        <f t="shared" ref="B15:H15" si="3">D3/1000000</f>
        <v>7.45</v>
      </c>
      <c r="C15" s="36">
        <f t="shared" si="3"/>
        <v>14.364100000000001</v>
      </c>
      <c r="D15" s="36">
        <f t="shared" si="3"/>
        <v>48.358499999999999</v>
      </c>
      <c r="E15" s="36">
        <f t="shared" si="3"/>
        <v>19.900500000000001</v>
      </c>
      <c r="F15" s="36">
        <f t="shared" si="3"/>
        <v>29.598099999999999</v>
      </c>
      <c r="G15" s="36">
        <f t="shared" si="3"/>
        <v>40.156399999999998</v>
      </c>
      <c r="H15" s="36">
        <f t="shared" si="3"/>
        <v>159.82759999999999</v>
      </c>
      <c r="M15" s="1" t="s">
        <v>9</v>
      </c>
      <c r="N15" s="19">
        <v>0.5</v>
      </c>
      <c r="O15" s="19">
        <v>0.5</v>
      </c>
      <c r="P15" s="20">
        <f>(O15*100/N15)-100</f>
        <v>0</v>
      </c>
      <c r="Q15" s="6">
        <v>8.7100000000000009</v>
      </c>
      <c r="R15" s="6">
        <v>17.53</v>
      </c>
      <c r="S15" s="7">
        <f t="shared" si="0"/>
        <v>101.2629161882893</v>
      </c>
      <c r="T15" s="6">
        <v>20.04</v>
      </c>
      <c r="U15" s="6">
        <v>20.05</v>
      </c>
      <c r="V15" s="7">
        <f t="shared" si="1"/>
        <v>4.9900199600799056E-2</v>
      </c>
      <c r="W15" s="1"/>
      <c r="Z15" s="1"/>
      <c r="AA15" s="47" t="s">
        <v>9</v>
      </c>
      <c r="AB15" s="48">
        <v>0.5</v>
      </c>
      <c r="AC15" s="48">
        <v>0.5</v>
      </c>
      <c r="AD15" s="49">
        <v>0</v>
      </c>
      <c r="AE15" s="50">
        <v>8.7100000000000009</v>
      </c>
      <c r="AF15" s="50">
        <v>17.53</v>
      </c>
      <c r="AG15" s="51">
        <v>101.2629161882893</v>
      </c>
      <c r="AH15" s="50">
        <v>20.04</v>
      </c>
      <c r="AI15" s="50">
        <v>20.05</v>
      </c>
      <c r="AJ15" s="51">
        <v>4.9900199600799056E-2</v>
      </c>
      <c r="AK15" s="1"/>
      <c r="AN15" s="1"/>
      <c r="AO15" s="1"/>
      <c r="AP15" s="1"/>
      <c r="AQ15" s="1"/>
    </row>
    <row r="16" spans="1:43" ht="23.25" x14ac:dyDescent="0.25">
      <c r="A16" s="33" t="s">
        <v>29</v>
      </c>
      <c r="B16" s="36">
        <f t="shared" ref="B16:H16" si="4">D4/1000000</f>
        <v>0</v>
      </c>
      <c r="C16" s="36">
        <f t="shared" si="4"/>
        <v>62.424198799999999</v>
      </c>
      <c r="D16" s="36">
        <f t="shared" si="4"/>
        <v>45.665131819999999</v>
      </c>
      <c r="E16" s="36">
        <f t="shared" si="4"/>
        <v>21.99691116</v>
      </c>
      <c r="F16" s="36">
        <f t="shared" si="4"/>
        <v>52.634032120000001</v>
      </c>
      <c r="G16" s="36">
        <f t="shared" si="4"/>
        <v>32.313894910000002</v>
      </c>
      <c r="H16" s="36">
        <f t="shared" si="4"/>
        <v>215.03416881000001</v>
      </c>
      <c r="M16" s="1" t="s">
        <v>10</v>
      </c>
      <c r="N16" s="19">
        <v>2.87</v>
      </c>
      <c r="O16" s="19">
        <v>3.29</v>
      </c>
      <c r="P16" s="20">
        <f>(O16*100/N16)-100</f>
        <v>14.634146341463406</v>
      </c>
      <c r="Q16" s="6">
        <v>15.55</v>
      </c>
      <c r="R16" s="6">
        <v>14.93</v>
      </c>
      <c r="S16" s="7">
        <f t="shared" si="0"/>
        <v>-3.9871382636655994</v>
      </c>
      <c r="T16" s="6">
        <v>53.87</v>
      </c>
      <c r="U16" s="6">
        <v>56.02</v>
      </c>
      <c r="V16" s="7">
        <f t="shared" si="1"/>
        <v>3.9910896602932979</v>
      </c>
      <c r="W16" s="1"/>
      <c r="Z16" s="1"/>
      <c r="AA16" t="s">
        <v>10</v>
      </c>
      <c r="AB16" s="43">
        <v>2.87</v>
      </c>
      <c r="AC16" s="43">
        <v>3.29</v>
      </c>
      <c r="AD16" s="44">
        <v>14.634146341463406</v>
      </c>
      <c r="AE16" s="45">
        <v>15.55</v>
      </c>
      <c r="AF16" s="45">
        <v>14.93</v>
      </c>
      <c r="AG16" s="46">
        <v>-3.9871382636655994</v>
      </c>
      <c r="AH16" s="45">
        <v>53.87</v>
      </c>
      <c r="AI16" s="45">
        <v>56.02</v>
      </c>
      <c r="AJ16" s="46">
        <v>3.9910896602932979</v>
      </c>
      <c r="AK16" s="1"/>
      <c r="AN16" s="1"/>
      <c r="AO16" s="1"/>
      <c r="AP16" s="1"/>
      <c r="AQ16" s="1"/>
    </row>
    <row r="17" spans="1:43" ht="34.5" x14ac:dyDescent="0.25">
      <c r="A17" s="33" t="s">
        <v>30</v>
      </c>
      <c r="B17" s="36">
        <f t="shared" ref="B17:H17" si="5">D5/1000000</f>
        <v>2.550055</v>
      </c>
      <c r="C17" s="36">
        <f t="shared" si="5"/>
        <v>21.003238</v>
      </c>
      <c r="D17" s="36">
        <f t="shared" si="5"/>
        <v>25.730895</v>
      </c>
      <c r="E17" s="36">
        <f t="shared" si="5"/>
        <v>19.309494000000001</v>
      </c>
      <c r="F17" s="36">
        <f t="shared" si="5"/>
        <v>18.446714</v>
      </c>
      <c r="G17" s="36">
        <f t="shared" si="5"/>
        <v>15.113465</v>
      </c>
      <c r="H17" s="36">
        <f t="shared" si="5"/>
        <v>102.15386100000001</v>
      </c>
      <c r="M17" s="1" t="s">
        <v>11</v>
      </c>
      <c r="N17" s="19">
        <v>0.05</v>
      </c>
      <c r="O17" s="19">
        <v>0.04</v>
      </c>
      <c r="P17" s="20">
        <f>(O17*100/N17)-100</f>
        <v>-20</v>
      </c>
      <c r="Q17" s="6">
        <v>6.33</v>
      </c>
      <c r="R17" s="6">
        <v>8.1999999999999993</v>
      </c>
      <c r="S17" s="7">
        <f t="shared" si="0"/>
        <v>29.541864139020504</v>
      </c>
      <c r="T17" s="6">
        <v>21.53</v>
      </c>
      <c r="U17" s="6">
        <v>21.92</v>
      </c>
      <c r="V17" s="7">
        <f t="shared" si="1"/>
        <v>1.8114259173246552</v>
      </c>
      <c r="W17" s="1"/>
      <c r="X17" s="21"/>
      <c r="Y17" s="1"/>
      <c r="Z17" s="1"/>
      <c r="AA17" s="47" t="s">
        <v>11</v>
      </c>
      <c r="AB17" s="48">
        <v>0.05</v>
      </c>
      <c r="AC17" s="48">
        <v>0.04</v>
      </c>
      <c r="AD17" s="49">
        <v>-20</v>
      </c>
      <c r="AE17" s="50">
        <v>6.33</v>
      </c>
      <c r="AF17" s="50">
        <v>8.1999999999999993</v>
      </c>
      <c r="AG17" s="51">
        <v>29.541864139020504</v>
      </c>
      <c r="AH17" s="50">
        <v>21.53</v>
      </c>
      <c r="AI17" s="50">
        <v>21.92</v>
      </c>
      <c r="AJ17" s="51">
        <v>1.8114259173246552</v>
      </c>
      <c r="AK17" s="1"/>
      <c r="AL17" s="21"/>
      <c r="AM17" s="1"/>
      <c r="AN17" s="1"/>
      <c r="AO17" s="1"/>
      <c r="AP17" s="1"/>
      <c r="AQ17" s="1"/>
    </row>
    <row r="18" spans="1:43" ht="34.5" x14ac:dyDescent="0.25">
      <c r="A18" s="33" t="s">
        <v>31</v>
      </c>
      <c r="B18" s="36">
        <f t="shared" ref="B18:H18" si="6">D6/1000000</f>
        <v>0</v>
      </c>
      <c r="C18" s="36">
        <f t="shared" si="6"/>
        <v>16.45966</v>
      </c>
      <c r="D18" s="36">
        <f t="shared" si="6"/>
        <v>44.887079</v>
      </c>
      <c r="E18" s="36">
        <f t="shared" si="6"/>
        <v>10.256878</v>
      </c>
      <c r="F18" s="36">
        <f t="shared" si="6"/>
        <v>42.470354999999998</v>
      </c>
      <c r="G18" s="36">
        <f t="shared" si="6"/>
        <v>42.049244999999999</v>
      </c>
      <c r="H18" s="36">
        <f t="shared" si="6"/>
        <v>156.12321700000001</v>
      </c>
      <c r="M18" s="12" t="s">
        <v>12</v>
      </c>
      <c r="N18" s="10">
        <f>SUM(N9:N17)</f>
        <v>39.499999999999993</v>
      </c>
      <c r="O18" s="10">
        <f>O9+O10+O11+O12+O13+O14+O15+O16+O17</f>
        <v>19.069999999999997</v>
      </c>
      <c r="P18" s="11">
        <f>(O18*100/N18)-100</f>
        <v>-51.721518987341767</v>
      </c>
      <c r="Q18" s="10">
        <f>SUM(Q9:Q17)</f>
        <v>136.38000000000002</v>
      </c>
      <c r="R18" s="10">
        <f>R9+R10+R11+R12+R13+R14+R15+R16+R17</f>
        <v>185.61</v>
      </c>
      <c r="S18" s="11">
        <f t="shared" si="0"/>
        <v>36.097668279806413</v>
      </c>
      <c r="T18" s="10">
        <f>SUM(T9:T17)</f>
        <v>315.77999999999997</v>
      </c>
      <c r="U18" s="10">
        <f>U9+U10+U11+U12+U13+U14+U15+U16+U17</f>
        <v>327.93</v>
      </c>
      <c r="V18" s="11">
        <f t="shared" si="1"/>
        <v>3.8476154284628592</v>
      </c>
      <c r="W18" s="1"/>
      <c r="X18" s="21"/>
      <c r="Y18" s="1"/>
      <c r="Z18" s="1"/>
      <c r="AA18" s="12" t="s">
        <v>12</v>
      </c>
      <c r="AB18" s="10">
        <v>39.499999999999993</v>
      </c>
      <c r="AC18" s="10">
        <v>19.069999999999997</v>
      </c>
      <c r="AD18" s="11">
        <v>-51.721518987341767</v>
      </c>
      <c r="AE18" s="10">
        <v>136.38000000000002</v>
      </c>
      <c r="AF18" s="10">
        <v>185.61</v>
      </c>
      <c r="AG18" s="11">
        <v>36.097668279806413</v>
      </c>
      <c r="AH18" s="10">
        <v>315.77999999999997</v>
      </c>
      <c r="AI18" s="10">
        <v>327.93</v>
      </c>
      <c r="AJ18" s="11">
        <v>3.8476154284628592</v>
      </c>
      <c r="AK18" s="1"/>
      <c r="AL18" s="21"/>
      <c r="AM18" s="1"/>
      <c r="AN18" s="1"/>
      <c r="AO18" s="1"/>
      <c r="AP18" s="1"/>
      <c r="AQ18" s="1"/>
    </row>
    <row r="19" spans="1:43" ht="34.5" x14ac:dyDescent="0.25">
      <c r="A19" s="33" t="s">
        <v>32</v>
      </c>
      <c r="B19" s="36">
        <f t="shared" ref="B19:H19" si="7">D7/1000000</f>
        <v>2.95</v>
      </c>
      <c r="C19" s="36">
        <f t="shared" si="7"/>
        <v>15.242783810000001</v>
      </c>
      <c r="D19" s="36">
        <f t="shared" si="7"/>
        <v>37.368929250000001</v>
      </c>
      <c r="E19" s="36">
        <f t="shared" si="7"/>
        <v>6.6530969999999998</v>
      </c>
      <c r="F19" s="36">
        <f t="shared" si="7"/>
        <v>13.129588500000001</v>
      </c>
      <c r="G19" s="36">
        <f t="shared" si="7"/>
        <v>15.08710144</v>
      </c>
      <c r="H19" s="36">
        <f t="shared" si="7"/>
        <v>90.4315</v>
      </c>
      <c r="M19" s="14" t="s">
        <v>17</v>
      </c>
      <c r="N19" s="24">
        <f>(N18*100)/W32</f>
        <v>3.807742731549316</v>
      </c>
      <c r="O19" s="24">
        <f>(O18*100)/X32</f>
        <v>1.680783366678712</v>
      </c>
      <c r="P19" s="22" t="s">
        <v>22</v>
      </c>
      <c r="Q19" s="24">
        <f>(Q18*100)/W32</f>
        <v>13.146834271612555</v>
      </c>
      <c r="R19" s="24">
        <f>(R18*100)/X32</f>
        <v>16.359213460368945</v>
      </c>
      <c r="S19" s="11" t="s">
        <v>22</v>
      </c>
      <c r="T19" s="24">
        <f>(T18*100)/W32</f>
        <v>30.440734171358056</v>
      </c>
      <c r="U19" s="24">
        <f>U18*100/X32</f>
        <v>28.902951727055591</v>
      </c>
      <c r="V19" s="23" t="s">
        <v>22</v>
      </c>
      <c r="W19" s="1"/>
      <c r="X19" s="21"/>
      <c r="Y19" s="1"/>
      <c r="Z19" s="1"/>
      <c r="AA19" s="52" t="s">
        <v>17</v>
      </c>
      <c r="AB19" s="53">
        <v>3.807742731549316</v>
      </c>
      <c r="AC19" s="53">
        <v>1.680783366678712</v>
      </c>
      <c r="AD19" s="54" t="s">
        <v>22</v>
      </c>
      <c r="AE19" s="53">
        <v>13.146834271612555</v>
      </c>
      <c r="AF19" s="53">
        <v>16.359213460368945</v>
      </c>
      <c r="AG19" s="55" t="s">
        <v>22</v>
      </c>
      <c r="AH19" s="53">
        <v>30.440734171358056</v>
      </c>
      <c r="AI19" s="53">
        <v>28.902951727055591</v>
      </c>
      <c r="AJ19" s="56" t="s">
        <v>22</v>
      </c>
      <c r="AK19" s="1"/>
      <c r="AL19" s="21"/>
      <c r="AM19" s="1"/>
      <c r="AN19" s="1"/>
      <c r="AO19" s="1"/>
      <c r="AP19" s="1"/>
      <c r="AQ19" s="1"/>
    </row>
    <row r="20" spans="1:43" ht="23.25" x14ac:dyDescent="0.25">
      <c r="A20" s="33" t="s">
        <v>33</v>
      </c>
      <c r="B20" s="36">
        <f t="shared" ref="B20:H20" si="8">D8/1000000</f>
        <v>0.5</v>
      </c>
      <c r="C20" s="36">
        <f t="shared" si="8"/>
        <v>17.526878549999999</v>
      </c>
      <c r="D20" s="36">
        <f t="shared" si="8"/>
        <v>20.049280899999999</v>
      </c>
      <c r="E20" s="36">
        <f t="shared" si="8"/>
        <v>4.4160636100000001</v>
      </c>
      <c r="F20" s="36">
        <f t="shared" si="8"/>
        <v>32.523539909999997</v>
      </c>
      <c r="G20" s="36">
        <f t="shared" si="8"/>
        <v>9.8472370299999987</v>
      </c>
      <c r="H20" s="36">
        <f t="shared" si="8"/>
        <v>84.863</v>
      </c>
      <c r="M20" s="71"/>
      <c r="N20" s="68" t="s">
        <v>13</v>
      </c>
      <c r="O20" s="68"/>
      <c r="P20" s="68"/>
      <c r="Q20" s="68" t="s">
        <v>14</v>
      </c>
      <c r="R20" s="68"/>
      <c r="S20" s="68"/>
      <c r="T20" s="68" t="s">
        <v>15</v>
      </c>
      <c r="U20" s="68"/>
      <c r="V20" s="68"/>
      <c r="W20" s="68" t="s">
        <v>16</v>
      </c>
      <c r="X20" s="68"/>
      <c r="Y20" s="68"/>
      <c r="Z20" s="1"/>
      <c r="AA20" s="71"/>
      <c r="AB20" s="68" t="s">
        <v>13</v>
      </c>
      <c r="AC20" s="68"/>
      <c r="AD20" s="68"/>
      <c r="AE20" s="68" t="s">
        <v>14</v>
      </c>
      <c r="AF20" s="68"/>
      <c r="AG20" s="68"/>
      <c r="AH20" s="68" t="s">
        <v>15</v>
      </c>
      <c r="AI20" s="68"/>
      <c r="AJ20" s="68"/>
      <c r="AK20" s="68" t="s">
        <v>16</v>
      </c>
      <c r="AL20" s="68"/>
      <c r="AM20" s="68"/>
      <c r="AN20" s="1"/>
      <c r="AO20" s="1"/>
      <c r="AP20" s="1"/>
      <c r="AQ20" s="1"/>
    </row>
    <row r="21" spans="1:43" ht="34.5" x14ac:dyDescent="0.25">
      <c r="A21" s="33" t="s">
        <v>34</v>
      </c>
      <c r="B21" s="36">
        <f t="shared" ref="B21:H21" si="9">D9/1000000</f>
        <v>3.2856689700000001</v>
      </c>
      <c r="C21" s="36">
        <f t="shared" si="9"/>
        <v>14.928016289999999</v>
      </c>
      <c r="D21" s="36">
        <f t="shared" si="9"/>
        <v>56.020788930000002</v>
      </c>
      <c r="E21" s="36">
        <f t="shared" si="9"/>
        <v>7.1969725199999992</v>
      </c>
      <c r="F21" s="36">
        <f t="shared" si="9"/>
        <v>19.723173199999998</v>
      </c>
      <c r="G21" s="36">
        <f t="shared" si="9"/>
        <v>51.958081540000002</v>
      </c>
      <c r="H21" s="36">
        <f t="shared" si="9"/>
        <v>153.11270144999997</v>
      </c>
      <c r="M21" s="71"/>
      <c r="N21" s="69">
        <v>2023</v>
      </c>
      <c r="O21" s="69">
        <v>2024</v>
      </c>
      <c r="P21" s="3" t="s">
        <v>20</v>
      </c>
      <c r="Q21" s="69">
        <v>2023</v>
      </c>
      <c r="R21" s="69">
        <v>2024</v>
      </c>
      <c r="S21" s="3" t="s">
        <v>20</v>
      </c>
      <c r="T21" s="69">
        <v>2023</v>
      </c>
      <c r="U21" s="69">
        <v>2024</v>
      </c>
      <c r="V21" s="3" t="s">
        <v>20</v>
      </c>
      <c r="W21" s="69">
        <v>2023</v>
      </c>
      <c r="X21" s="69">
        <v>2024</v>
      </c>
      <c r="Y21" s="3" t="s">
        <v>20</v>
      </c>
      <c r="Z21" s="1"/>
      <c r="AA21" s="71"/>
      <c r="AB21" s="69">
        <v>2023</v>
      </c>
      <c r="AC21" s="69">
        <v>2024</v>
      </c>
      <c r="AD21" s="3" t="s">
        <v>20</v>
      </c>
      <c r="AE21" s="69">
        <v>2023</v>
      </c>
      <c r="AF21" s="69">
        <v>2024</v>
      </c>
      <c r="AG21" s="3" t="s">
        <v>20</v>
      </c>
      <c r="AH21" s="69">
        <v>2023</v>
      </c>
      <c r="AI21" s="69">
        <v>2024</v>
      </c>
      <c r="AJ21" s="3" t="s">
        <v>20</v>
      </c>
      <c r="AK21" s="69">
        <v>2023</v>
      </c>
      <c r="AL21" s="69">
        <v>2024</v>
      </c>
      <c r="AM21" s="3" t="s">
        <v>20</v>
      </c>
      <c r="AN21" s="1"/>
      <c r="AO21" s="1"/>
      <c r="AP21" s="1"/>
      <c r="AQ21" s="1"/>
    </row>
    <row r="22" spans="1:43" ht="34.5" x14ac:dyDescent="0.25">
      <c r="A22" s="33" t="s">
        <v>35</v>
      </c>
      <c r="B22" s="36">
        <f t="shared" ref="B22:H22" si="10">D10/1000000</f>
        <v>0.04</v>
      </c>
      <c r="C22" s="36">
        <f t="shared" si="10"/>
        <v>8.196699259999999</v>
      </c>
      <c r="D22" s="36">
        <f t="shared" si="10"/>
        <v>21.918394989999999</v>
      </c>
      <c r="E22" s="36">
        <f t="shared" si="10"/>
        <v>8.7018638100000008</v>
      </c>
      <c r="F22" s="36">
        <f t="shared" si="10"/>
        <v>25.591057070000002</v>
      </c>
      <c r="G22" s="36">
        <f t="shared" si="10"/>
        <v>24.381836839999998</v>
      </c>
      <c r="H22" s="36">
        <f t="shared" si="10"/>
        <v>88.829851969999993</v>
      </c>
      <c r="M22" s="4"/>
      <c r="N22" s="69"/>
      <c r="O22" s="69"/>
      <c r="P22" s="3" t="s">
        <v>37</v>
      </c>
      <c r="Q22" s="69"/>
      <c r="R22" s="69"/>
      <c r="S22" s="3" t="s">
        <v>37</v>
      </c>
      <c r="T22" s="69"/>
      <c r="U22" s="69"/>
      <c r="V22" s="3" t="s">
        <v>37</v>
      </c>
      <c r="W22" s="69"/>
      <c r="X22" s="69"/>
      <c r="Y22" s="3" t="s">
        <v>37</v>
      </c>
      <c r="Z22" s="1"/>
      <c r="AA22" s="4"/>
      <c r="AB22" s="69"/>
      <c r="AC22" s="69"/>
      <c r="AD22" s="3" t="s">
        <v>37</v>
      </c>
      <c r="AE22" s="69"/>
      <c r="AF22" s="69"/>
      <c r="AG22" s="3" t="s">
        <v>37</v>
      </c>
      <c r="AH22" s="69"/>
      <c r="AI22" s="69"/>
      <c r="AJ22" s="3" t="s">
        <v>37</v>
      </c>
      <c r="AK22" s="69"/>
      <c r="AL22" s="69"/>
      <c r="AM22" s="3" t="s">
        <v>37</v>
      </c>
      <c r="AN22" s="1"/>
      <c r="AO22" s="1"/>
      <c r="AP22" s="1"/>
      <c r="AQ22" s="1"/>
    </row>
    <row r="23" spans="1:43" x14ac:dyDescent="0.25">
      <c r="M23" s="5" t="s">
        <v>3</v>
      </c>
      <c r="N23" s="6">
        <v>4.79</v>
      </c>
      <c r="O23" s="6">
        <v>5.31</v>
      </c>
      <c r="P23" s="20">
        <f t="shared" ref="P23:P32" si="11">(O23*100/N23)-100</f>
        <v>10.855949895615865</v>
      </c>
      <c r="Q23" s="6">
        <v>14.06</v>
      </c>
      <c r="R23" s="6">
        <v>15.36</v>
      </c>
      <c r="S23" s="20">
        <f t="shared" ref="S23:S32" si="12">(R23*100/Q23)-100</f>
        <v>9.2460881934566146</v>
      </c>
      <c r="T23" s="15">
        <v>18.399999999999999</v>
      </c>
      <c r="U23" s="15">
        <v>17.88</v>
      </c>
      <c r="V23" s="20">
        <f t="shared" ref="V23:V32" si="13">(U23*100/T23)-100</f>
        <v>-2.8260869565217348</v>
      </c>
      <c r="W23" s="19">
        <v>81.72</v>
      </c>
      <c r="X23" s="19">
        <v>84.23</v>
      </c>
      <c r="Y23" s="20">
        <f t="shared" ref="Y23:Y32" si="14">(X23*100/W23)-100</f>
        <v>3.0714635340186049</v>
      </c>
      <c r="Z23" s="1"/>
      <c r="AA23" s="57" t="s">
        <v>3</v>
      </c>
      <c r="AB23" s="42">
        <v>4.79</v>
      </c>
      <c r="AC23" s="42">
        <v>5.31</v>
      </c>
      <c r="AD23" s="41">
        <v>10.855949895615865</v>
      </c>
      <c r="AE23" s="42">
        <v>14.06</v>
      </c>
      <c r="AF23" s="42">
        <v>15.36</v>
      </c>
      <c r="AG23" s="41">
        <v>9.2460881934566146</v>
      </c>
      <c r="AH23" s="58">
        <v>18.399999999999999</v>
      </c>
      <c r="AI23" s="58">
        <v>17.88</v>
      </c>
      <c r="AJ23" s="41">
        <v>-2.8260869565217348</v>
      </c>
      <c r="AK23" s="40">
        <v>81.72</v>
      </c>
      <c r="AL23" s="40">
        <v>84.23</v>
      </c>
      <c r="AM23" s="41">
        <v>3.0714635340186049</v>
      </c>
      <c r="AN23" s="1"/>
      <c r="AO23" s="1"/>
      <c r="AP23" s="1"/>
      <c r="AQ23" s="1"/>
    </row>
    <row r="24" spans="1:43" x14ac:dyDescent="0.25">
      <c r="M24" s="5" t="s">
        <v>4</v>
      </c>
      <c r="N24" s="6">
        <v>14.93</v>
      </c>
      <c r="O24" s="6">
        <v>19.899999999999999</v>
      </c>
      <c r="P24" s="7">
        <f t="shared" si="11"/>
        <v>33.288680509042194</v>
      </c>
      <c r="Q24" s="6">
        <v>22.08</v>
      </c>
      <c r="R24" s="6">
        <v>29.6</v>
      </c>
      <c r="S24" s="7">
        <f t="shared" si="12"/>
        <v>34.05797101449275</v>
      </c>
      <c r="T24" s="15">
        <v>41.04</v>
      </c>
      <c r="U24" s="15">
        <v>40.159999999999997</v>
      </c>
      <c r="V24" s="7">
        <f t="shared" si="13"/>
        <v>-2.1442495126705694</v>
      </c>
      <c r="W24" s="19">
        <v>146.46</v>
      </c>
      <c r="X24" s="19">
        <v>159.83000000000001</v>
      </c>
      <c r="Y24" s="7">
        <f t="shared" si="14"/>
        <v>9.1287723610542173</v>
      </c>
      <c r="Z24" s="1"/>
      <c r="AA24" s="59" t="s">
        <v>4</v>
      </c>
      <c r="AB24" s="45">
        <v>14.93</v>
      </c>
      <c r="AC24" s="45">
        <v>19.899999999999999</v>
      </c>
      <c r="AD24" s="46">
        <v>33.288680509042194</v>
      </c>
      <c r="AE24" s="45">
        <v>22.08</v>
      </c>
      <c r="AF24" s="45">
        <v>29.6</v>
      </c>
      <c r="AG24" s="46">
        <v>34.05797101449275</v>
      </c>
      <c r="AH24" s="60">
        <v>41.04</v>
      </c>
      <c r="AI24" s="60">
        <v>40.159999999999997</v>
      </c>
      <c r="AJ24" s="46">
        <v>-2.1442495126705694</v>
      </c>
      <c r="AK24" s="43">
        <v>146.46</v>
      </c>
      <c r="AL24" s="43">
        <v>159.83000000000001</v>
      </c>
      <c r="AM24" s="46">
        <v>9.1287723610542173</v>
      </c>
      <c r="AN24" s="1"/>
      <c r="AO24" s="1"/>
      <c r="AP24" s="1"/>
      <c r="AQ24" s="1"/>
    </row>
    <row r="25" spans="1:43" x14ac:dyDescent="0.25">
      <c r="M25" s="5" t="s">
        <v>5</v>
      </c>
      <c r="N25" s="6">
        <v>19.489999999999998</v>
      </c>
      <c r="O25" s="6">
        <v>22</v>
      </c>
      <c r="P25" s="7">
        <f t="shared" si="11"/>
        <v>12.878399179066193</v>
      </c>
      <c r="Q25" s="6">
        <v>52.85</v>
      </c>
      <c r="R25" s="6">
        <v>52.63</v>
      </c>
      <c r="S25" s="7">
        <f t="shared" si="12"/>
        <v>-0.41627246925260408</v>
      </c>
      <c r="T25" s="15">
        <v>33.07</v>
      </c>
      <c r="U25" s="15">
        <v>32.31</v>
      </c>
      <c r="V25" s="7">
        <f t="shared" si="13"/>
        <v>-2.2981554278802605</v>
      </c>
      <c r="W25" s="19">
        <v>174.89</v>
      </c>
      <c r="X25" s="19">
        <v>215.03</v>
      </c>
      <c r="Y25" s="7">
        <f t="shared" si="14"/>
        <v>22.951569558007904</v>
      </c>
      <c r="Z25" s="1"/>
      <c r="AA25" s="61" t="s">
        <v>5</v>
      </c>
      <c r="AB25" s="50">
        <v>19.489999999999998</v>
      </c>
      <c r="AC25" s="50">
        <v>22</v>
      </c>
      <c r="AD25" s="51">
        <v>12.878399179066193</v>
      </c>
      <c r="AE25" s="50">
        <v>52.85</v>
      </c>
      <c r="AF25" s="50">
        <v>52.63</v>
      </c>
      <c r="AG25" s="51">
        <v>-0.41627246925260408</v>
      </c>
      <c r="AH25" s="62">
        <v>33.07</v>
      </c>
      <c r="AI25" s="62">
        <v>32.31</v>
      </c>
      <c r="AJ25" s="51">
        <v>-2.2981554278802605</v>
      </c>
      <c r="AK25" s="48">
        <v>174.89</v>
      </c>
      <c r="AL25" s="48">
        <v>215.03</v>
      </c>
      <c r="AM25" s="51">
        <v>22.951569558007904</v>
      </c>
      <c r="AN25" s="1"/>
      <c r="AO25" s="1"/>
      <c r="AP25" s="1"/>
      <c r="AQ25" s="1"/>
    </row>
    <row r="26" spans="1:43" x14ac:dyDescent="0.25">
      <c r="M26" s="5" t="s">
        <v>6</v>
      </c>
      <c r="N26" s="6">
        <v>15.49</v>
      </c>
      <c r="O26" s="6">
        <v>19.309999999999999</v>
      </c>
      <c r="P26" s="7">
        <f t="shared" si="11"/>
        <v>24.661071659134905</v>
      </c>
      <c r="Q26" s="6">
        <v>15.27</v>
      </c>
      <c r="R26" s="6">
        <v>18.45</v>
      </c>
      <c r="S26" s="7">
        <f t="shared" si="12"/>
        <v>20.825147347740668</v>
      </c>
      <c r="T26" s="15">
        <v>13.63</v>
      </c>
      <c r="U26" s="15">
        <v>15.11</v>
      </c>
      <c r="V26" s="7">
        <f t="shared" si="13"/>
        <v>10.858400586940562</v>
      </c>
      <c r="W26" s="19">
        <v>88.42</v>
      </c>
      <c r="X26" s="19">
        <v>102.15</v>
      </c>
      <c r="Y26" s="7">
        <f t="shared" si="14"/>
        <v>15.528161049536308</v>
      </c>
      <c r="Z26" s="1"/>
      <c r="AA26" s="59" t="s">
        <v>6</v>
      </c>
      <c r="AB26" s="45">
        <v>15.49</v>
      </c>
      <c r="AC26" s="45">
        <v>19.309999999999999</v>
      </c>
      <c r="AD26" s="46">
        <v>24.661071659134905</v>
      </c>
      <c r="AE26" s="45">
        <v>15.27</v>
      </c>
      <c r="AF26" s="45">
        <v>18.45</v>
      </c>
      <c r="AG26" s="46">
        <v>20.825147347740668</v>
      </c>
      <c r="AH26" s="60">
        <v>13.63</v>
      </c>
      <c r="AI26" s="60">
        <v>15.11</v>
      </c>
      <c r="AJ26" s="46">
        <v>10.858400586940562</v>
      </c>
      <c r="AK26" s="43">
        <v>88.42</v>
      </c>
      <c r="AL26" s="43">
        <v>102.15</v>
      </c>
      <c r="AM26" s="46">
        <v>15.528161049536308</v>
      </c>
      <c r="AN26" s="1"/>
      <c r="AO26" s="1"/>
      <c r="AP26" s="1"/>
      <c r="AQ26" s="1"/>
    </row>
    <row r="27" spans="1:43" x14ac:dyDescent="0.25">
      <c r="M27" s="5" t="s">
        <v>7</v>
      </c>
      <c r="N27" s="6">
        <v>9.68</v>
      </c>
      <c r="O27" s="6">
        <v>10.26</v>
      </c>
      <c r="P27" s="7">
        <f t="shared" si="11"/>
        <v>5.9917355371900811</v>
      </c>
      <c r="Q27" s="6">
        <v>39.26</v>
      </c>
      <c r="R27" s="6">
        <v>42.47</v>
      </c>
      <c r="S27" s="7">
        <f t="shared" si="12"/>
        <v>8.1762608252674482</v>
      </c>
      <c r="T27" s="15">
        <v>40</v>
      </c>
      <c r="U27" s="15">
        <v>42.05</v>
      </c>
      <c r="V27" s="7">
        <f t="shared" si="13"/>
        <v>5.125</v>
      </c>
      <c r="W27" s="19">
        <v>149.55000000000001</v>
      </c>
      <c r="X27" s="19">
        <v>156.12</v>
      </c>
      <c r="Y27" s="7">
        <f t="shared" si="14"/>
        <v>4.3931795386158399</v>
      </c>
      <c r="Z27" s="1"/>
      <c r="AA27" s="61" t="s">
        <v>7</v>
      </c>
      <c r="AB27" s="50">
        <v>9.68</v>
      </c>
      <c r="AC27" s="50">
        <v>10.26</v>
      </c>
      <c r="AD27" s="51">
        <v>5.9917355371900811</v>
      </c>
      <c r="AE27" s="50">
        <v>39.26</v>
      </c>
      <c r="AF27" s="50">
        <v>42.47</v>
      </c>
      <c r="AG27" s="51">
        <v>8.1762608252674482</v>
      </c>
      <c r="AH27" s="62">
        <v>40</v>
      </c>
      <c r="AI27" s="62">
        <v>42.05</v>
      </c>
      <c r="AJ27" s="51">
        <v>5.125</v>
      </c>
      <c r="AK27" s="48">
        <v>149.55000000000001</v>
      </c>
      <c r="AL27" s="48">
        <v>156.12</v>
      </c>
      <c r="AM27" s="51">
        <v>4.3931795386158399</v>
      </c>
      <c r="AN27" s="1"/>
      <c r="AO27" s="1"/>
      <c r="AP27" s="1"/>
      <c r="AQ27" s="1"/>
    </row>
    <row r="28" spans="1:43" x14ac:dyDescent="0.25">
      <c r="M28" s="5" t="s">
        <v>8</v>
      </c>
      <c r="N28" s="6">
        <v>7.01</v>
      </c>
      <c r="O28" s="6">
        <v>6.65</v>
      </c>
      <c r="P28" s="7">
        <f t="shared" si="11"/>
        <v>-5.1355206847360932</v>
      </c>
      <c r="Q28" s="6">
        <v>14.36</v>
      </c>
      <c r="R28" s="6">
        <v>13.13</v>
      </c>
      <c r="S28" s="7">
        <f t="shared" si="12"/>
        <v>-8.5654596100278582</v>
      </c>
      <c r="T28" s="15">
        <v>13.94</v>
      </c>
      <c r="U28" s="15">
        <v>15.09</v>
      </c>
      <c r="V28" s="7">
        <f t="shared" si="13"/>
        <v>8.2496413199426115</v>
      </c>
      <c r="W28" s="19">
        <v>90.33</v>
      </c>
      <c r="X28" s="19">
        <v>90.43</v>
      </c>
      <c r="Y28" s="7">
        <f t="shared" si="14"/>
        <v>0.11070519207351026</v>
      </c>
      <c r="Z28" s="1"/>
      <c r="AA28" s="59" t="s">
        <v>8</v>
      </c>
      <c r="AB28" s="45">
        <v>7.01</v>
      </c>
      <c r="AC28" s="45">
        <v>6.65</v>
      </c>
      <c r="AD28" s="46">
        <v>-5.1355206847360932</v>
      </c>
      <c r="AE28" s="45">
        <v>14.36</v>
      </c>
      <c r="AF28" s="45">
        <v>13.13</v>
      </c>
      <c r="AG28" s="46">
        <v>-8.5654596100278582</v>
      </c>
      <c r="AH28" s="60">
        <v>13.94</v>
      </c>
      <c r="AI28" s="60">
        <v>15.09</v>
      </c>
      <c r="AJ28" s="46">
        <v>8.2496413199426115</v>
      </c>
      <c r="AK28" s="43">
        <v>90.33</v>
      </c>
      <c r="AL28" s="43">
        <v>90.43</v>
      </c>
      <c r="AM28" s="46">
        <v>0.11070519207351026</v>
      </c>
      <c r="AN28" s="1"/>
      <c r="AO28" s="1"/>
      <c r="AP28" s="1"/>
      <c r="AQ28" s="1"/>
    </row>
    <row r="29" spans="1:43" x14ac:dyDescent="0.25">
      <c r="M29" s="5" t="s">
        <v>9</v>
      </c>
      <c r="N29" s="6">
        <v>3.73</v>
      </c>
      <c r="O29" s="6">
        <v>4.42</v>
      </c>
      <c r="P29" s="7">
        <f t="shared" si="11"/>
        <v>18.498659517426276</v>
      </c>
      <c r="Q29" s="6">
        <v>37.5</v>
      </c>
      <c r="R29" s="6">
        <v>35.520000000000003</v>
      </c>
      <c r="S29" s="7">
        <f t="shared" si="12"/>
        <v>-5.2799999999999869</v>
      </c>
      <c r="T29" s="15">
        <v>9.42</v>
      </c>
      <c r="U29" s="15">
        <v>9.85</v>
      </c>
      <c r="V29" s="7">
        <f t="shared" si="13"/>
        <v>4.5647558386411902</v>
      </c>
      <c r="W29" s="19">
        <v>79.900000000000006</v>
      </c>
      <c r="X29" s="19">
        <v>84.86</v>
      </c>
      <c r="Y29" s="7">
        <f t="shared" si="14"/>
        <v>6.2077596996245177</v>
      </c>
      <c r="Z29" s="1"/>
      <c r="AA29" s="61" t="s">
        <v>9</v>
      </c>
      <c r="AB29" s="50">
        <v>3.73</v>
      </c>
      <c r="AC29" s="50">
        <v>4.42</v>
      </c>
      <c r="AD29" s="51">
        <v>18.498659517426276</v>
      </c>
      <c r="AE29" s="50">
        <v>37.5</v>
      </c>
      <c r="AF29" s="50">
        <v>35.520000000000003</v>
      </c>
      <c r="AG29" s="51">
        <v>-5.2799999999999869</v>
      </c>
      <c r="AH29" s="62">
        <v>9.42</v>
      </c>
      <c r="AI29" s="62">
        <v>9.85</v>
      </c>
      <c r="AJ29" s="51">
        <v>4.5647558386411902</v>
      </c>
      <c r="AK29" s="48">
        <v>79.900000000000006</v>
      </c>
      <c r="AL29" s="48">
        <v>84.86</v>
      </c>
      <c r="AM29" s="51">
        <v>6.2077596996245177</v>
      </c>
      <c r="AN29" s="1"/>
      <c r="AO29" s="1"/>
      <c r="AP29" s="1"/>
      <c r="AQ29" s="1"/>
    </row>
    <row r="30" spans="1:43" x14ac:dyDescent="0.25">
      <c r="M30" s="5" t="s">
        <v>10</v>
      </c>
      <c r="N30" s="6">
        <v>7.65</v>
      </c>
      <c r="O30" s="6">
        <v>7.2</v>
      </c>
      <c r="P30" s="7">
        <f t="shared" si="11"/>
        <v>-5.8823529411764781</v>
      </c>
      <c r="Q30" s="6">
        <v>17.21</v>
      </c>
      <c r="R30" s="6">
        <v>19.72</v>
      </c>
      <c r="S30" s="7">
        <f t="shared" si="12"/>
        <v>14.584543869843102</v>
      </c>
      <c r="T30" s="15">
        <v>44.44</v>
      </c>
      <c r="U30" s="15">
        <v>51.96</v>
      </c>
      <c r="V30" s="7">
        <f t="shared" si="13"/>
        <v>16.921692169216925</v>
      </c>
      <c r="W30" s="19">
        <v>141.58000000000001</v>
      </c>
      <c r="X30" s="19">
        <v>153.11000000000001</v>
      </c>
      <c r="Y30" s="7">
        <f t="shared" si="14"/>
        <v>8.1438056222630308</v>
      </c>
      <c r="Z30" s="1"/>
      <c r="AA30" s="59" t="s">
        <v>10</v>
      </c>
      <c r="AB30" s="45">
        <v>7.65</v>
      </c>
      <c r="AC30" s="45">
        <v>7.2</v>
      </c>
      <c r="AD30" s="46">
        <v>-5.8823529411764781</v>
      </c>
      <c r="AE30" s="45">
        <v>17.21</v>
      </c>
      <c r="AF30" s="45">
        <v>19.72</v>
      </c>
      <c r="AG30" s="46">
        <v>14.584543869843102</v>
      </c>
      <c r="AH30" s="60">
        <v>44.44</v>
      </c>
      <c r="AI30" s="60">
        <v>51.96</v>
      </c>
      <c r="AJ30" s="46">
        <v>16.921692169216925</v>
      </c>
      <c r="AK30" s="43">
        <v>141.58000000000001</v>
      </c>
      <c r="AL30" s="43">
        <v>153.11000000000001</v>
      </c>
      <c r="AM30" s="46">
        <v>8.1438056222630308</v>
      </c>
      <c r="AN30" s="1"/>
      <c r="AO30" s="1"/>
      <c r="AP30" s="1"/>
      <c r="AQ30" s="1"/>
    </row>
    <row r="31" spans="1:43" x14ac:dyDescent="0.25">
      <c r="M31" s="5" t="s">
        <v>11</v>
      </c>
      <c r="N31" s="6">
        <v>8.43</v>
      </c>
      <c r="O31" s="6">
        <v>8.6999999999999993</v>
      </c>
      <c r="P31" s="7">
        <f t="shared" si="11"/>
        <v>3.2028469750889599</v>
      </c>
      <c r="Q31" s="6">
        <v>25.18</v>
      </c>
      <c r="R31" s="6">
        <v>25.59</v>
      </c>
      <c r="S31" s="7">
        <f t="shared" si="12"/>
        <v>1.6282764098490929</v>
      </c>
      <c r="T31" s="15">
        <v>22.99</v>
      </c>
      <c r="U31" s="15">
        <v>24.38</v>
      </c>
      <c r="V31" s="7">
        <f t="shared" si="13"/>
        <v>6.0461070030448099</v>
      </c>
      <c r="W31" s="19">
        <v>84.51</v>
      </c>
      <c r="X31" s="19">
        <v>88.83</v>
      </c>
      <c r="Y31" s="7">
        <f t="shared" si="14"/>
        <v>5.1118210862619691</v>
      </c>
      <c r="Z31" s="1"/>
      <c r="AA31" s="61" t="s">
        <v>11</v>
      </c>
      <c r="AB31" s="50">
        <v>8.43</v>
      </c>
      <c r="AC31" s="50">
        <v>8.6999999999999993</v>
      </c>
      <c r="AD31" s="51">
        <v>3.2028469750889599</v>
      </c>
      <c r="AE31" s="50">
        <v>25.18</v>
      </c>
      <c r="AF31" s="50">
        <v>25.59</v>
      </c>
      <c r="AG31" s="51">
        <v>1.6282764098490929</v>
      </c>
      <c r="AH31" s="62">
        <v>22.99</v>
      </c>
      <c r="AI31" s="62">
        <v>24.38</v>
      </c>
      <c r="AJ31" s="51">
        <v>6.0461070030448099</v>
      </c>
      <c r="AK31" s="48">
        <v>84.51</v>
      </c>
      <c r="AL31" s="48">
        <v>88.83</v>
      </c>
      <c r="AM31" s="51">
        <v>5.1118210862619691</v>
      </c>
      <c r="AN31" s="1"/>
      <c r="AO31" s="1"/>
      <c r="AP31" s="1"/>
      <c r="AQ31" s="1"/>
    </row>
    <row r="32" spans="1:43" ht="45" x14ac:dyDescent="0.25">
      <c r="M32" s="9" t="s">
        <v>12</v>
      </c>
      <c r="N32" s="10">
        <f>SUM(N23:N31)</f>
        <v>91.200000000000017</v>
      </c>
      <c r="O32" s="10">
        <f>O23+O24+O25+O26+O27+O28+O29+O30+O31</f>
        <v>103.75000000000001</v>
      </c>
      <c r="P32" s="11">
        <f t="shared" si="11"/>
        <v>13.760964912280699</v>
      </c>
      <c r="Q32" s="10">
        <f>SUM(Q23:Q31)</f>
        <v>237.77</v>
      </c>
      <c r="R32" s="10">
        <f>R23+R24+R25+R26+R27+R28+R29+R30+R31</f>
        <v>252.47</v>
      </c>
      <c r="S32" s="11">
        <f t="shared" si="12"/>
        <v>6.1824452201707487</v>
      </c>
      <c r="T32" s="25">
        <f>SUM(T23:T31)</f>
        <v>236.92999999999998</v>
      </c>
      <c r="U32" s="25">
        <f>U23+U24+U25+U26+U27+U28+U29+U30+U31</f>
        <v>248.79</v>
      </c>
      <c r="V32" s="11">
        <f t="shared" si="13"/>
        <v>5.0056978854514114</v>
      </c>
      <c r="W32" s="10">
        <f>SUM(W23:W31)</f>
        <v>1037.3600000000001</v>
      </c>
      <c r="X32" s="10">
        <f>X23+X24+X25+X26+X27+X28+X29+X30+X31</f>
        <v>1134.5899999999999</v>
      </c>
      <c r="Y32" s="11">
        <f t="shared" si="14"/>
        <v>9.3728310326212352</v>
      </c>
      <c r="Z32" s="1"/>
      <c r="AA32" s="9" t="s">
        <v>12</v>
      </c>
      <c r="AB32" s="10">
        <v>91.200000000000017</v>
      </c>
      <c r="AC32" s="10">
        <v>103.75000000000001</v>
      </c>
      <c r="AD32" s="11">
        <v>13.760964912280699</v>
      </c>
      <c r="AE32" s="10">
        <v>237.77</v>
      </c>
      <c r="AF32" s="10">
        <v>252.47</v>
      </c>
      <c r="AG32" s="11">
        <v>6.1824452201707487</v>
      </c>
      <c r="AH32" s="25">
        <v>236.92999999999998</v>
      </c>
      <c r="AI32" s="25">
        <v>248.79</v>
      </c>
      <c r="AJ32" s="11">
        <v>5.0056978854514114</v>
      </c>
      <c r="AK32" s="10">
        <v>1037.3600000000001</v>
      </c>
      <c r="AL32" s="10">
        <v>1134.5899999999999</v>
      </c>
      <c r="AM32" s="11">
        <v>9.3728310326212352</v>
      </c>
      <c r="AN32" s="1"/>
      <c r="AO32" s="1"/>
      <c r="AP32" s="1"/>
      <c r="AQ32" s="1"/>
    </row>
    <row r="33" spans="13:43" x14ac:dyDescent="0.25">
      <c r="M33" s="12" t="s">
        <v>17</v>
      </c>
      <c r="N33" s="13">
        <f>N32*100/W32</f>
        <v>8.7915477751214635</v>
      </c>
      <c r="O33" s="13">
        <f>O32*100/X32</f>
        <v>9.1442723803312234</v>
      </c>
      <c r="P33" s="16" t="s">
        <v>22</v>
      </c>
      <c r="Q33" s="13">
        <f>Q32*100/W32</f>
        <v>22.920683272923572</v>
      </c>
      <c r="R33" s="13">
        <f>R32*100/X32</f>
        <v>22.252091063732276</v>
      </c>
      <c r="S33" s="16" t="s">
        <v>22</v>
      </c>
      <c r="T33" s="25">
        <f>T32*100/W32</f>
        <v>22.839708490784293</v>
      </c>
      <c r="U33" s="25">
        <f>U32*100/X32</f>
        <v>21.92774482412149</v>
      </c>
      <c r="V33" s="17" t="s">
        <v>22</v>
      </c>
      <c r="W33" s="13">
        <f>W32*100/W32</f>
        <v>100</v>
      </c>
      <c r="X33" s="13">
        <f>X32*100/X32</f>
        <v>100</v>
      </c>
      <c r="Y33" s="17" t="s">
        <v>22</v>
      </c>
      <c r="Z33" s="1"/>
      <c r="AA33" s="63" t="s">
        <v>17</v>
      </c>
      <c r="AB33" s="64">
        <v>8.7915477751214635</v>
      </c>
      <c r="AC33" s="64">
        <v>9.1442723803312234</v>
      </c>
      <c r="AD33" s="65" t="s">
        <v>22</v>
      </c>
      <c r="AE33" s="64">
        <v>22.920683272923572</v>
      </c>
      <c r="AF33" s="64">
        <v>22.252091063732276</v>
      </c>
      <c r="AG33" s="65" t="s">
        <v>22</v>
      </c>
      <c r="AH33" s="66">
        <v>22.839708490784293</v>
      </c>
      <c r="AI33" s="66">
        <v>21.92774482412149</v>
      </c>
      <c r="AJ33" s="67" t="s">
        <v>22</v>
      </c>
      <c r="AK33" s="64">
        <v>100</v>
      </c>
      <c r="AL33" s="64">
        <v>100</v>
      </c>
      <c r="AM33" s="67" t="s">
        <v>22</v>
      </c>
      <c r="AN33" s="1"/>
      <c r="AO33" s="1"/>
      <c r="AP33" s="1"/>
      <c r="AQ33" s="1"/>
    </row>
    <row r="34" spans="13:43" ht="15.75" thickBot="1" x14ac:dyDescent="0.3"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3:43" ht="57" thickBot="1" x14ac:dyDescent="0.3">
      <c r="M35" s="27" t="s">
        <v>23</v>
      </c>
      <c r="N35" s="30" t="s">
        <v>0</v>
      </c>
      <c r="O35" s="31" t="s">
        <v>1</v>
      </c>
      <c r="P35" s="31" t="s">
        <v>2</v>
      </c>
      <c r="Q35" s="31" t="s">
        <v>13</v>
      </c>
      <c r="R35" s="31" t="s">
        <v>14</v>
      </c>
      <c r="S35" s="31" t="s">
        <v>15</v>
      </c>
      <c r="T35" s="32" t="s">
        <v>16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3:43" ht="23.25" x14ac:dyDescent="0.25">
      <c r="M36" s="33" t="s">
        <v>26</v>
      </c>
      <c r="N36" s="36">
        <v>2.28977641</v>
      </c>
      <c r="O36" s="36">
        <v>15.471796679999999</v>
      </c>
      <c r="P36" s="36">
        <v>27.919983200000001</v>
      </c>
      <c r="Q36" s="36">
        <v>5.3084040400000001</v>
      </c>
      <c r="R36" s="36">
        <v>15.35723028</v>
      </c>
      <c r="S36" s="36">
        <v>17.88045919</v>
      </c>
      <c r="T36" s="36">
        <v>84.227649799999995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3:43" ht="34.5" x14ac:dyDescent="0.25">
      <c r="M37" s="33" t="s">
        <v>28</v>
      </c>
      <c r="N37" s="36">
        <v>7.45</v>
      </c>
      <c r="O37" s="36">
        <v>14.364100000000001</v>
      </c>
      <c r="P37" s="36">
        <v>48.358499999999999</v>
      </c>
      <c r="Q37" s="36">
        <v>19.900500000000001</v>
      </c>
      <c r="R37" s="36">
        <v>29.598099999999999</v>
      </c>
      <c r="S37" s="36">
        <v>40.156399999999998</v>
      </c>
      <c r="T37" s="36">
        <v>159.82759999999999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3:43" ht="23.25" x14ac:dyDescent="0.25">
      <c r="M38" s="33" t="s">
        <v>29</v>
      </c>
      <c r="N38" s="36">
        <v>0</v>
      </c>
      <c r="O38" s="36">
        <v>62.424198799999999</v>
      </c>
      <c r="P38" s="36">
        <v>45.665131819999999</v>
      </c>
      <c r="Q38" s="36">
        <v>21.99691116</v>
      </c>
      <c r="R38" s="36">
        <v>52.634032120000001</v>
      </c>
      <c r="S38" s="36">
        <v>32.313894910000002</v>
      </c>
      <c r="T38" s="36">
        <v>215.03416881000001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3:43" ht="34.5" x14ac:dyDescent="0.25">
      <c r="M39" s="33" t="s">
        <v>30</v>
      </c>
      <c r="N39" s="36">
        <v>2.550055</v>
      </c>
      <c r="O39" s="36">
        <v>21.003238</v>
      </c>
      <c r="P39" s="36">
        <v>25.730895</v>
      </c>
      <c r="Q39" s="36">
        <v>19.309494000000001</v>
      </c>
      <c r="R39" s="36">
        <v>18.446714</v>
      </c>
      <c r="S39" s="36">
        <v>15.113465</v>
      </c>
      <c r="T39" s="36">
        <v>102.15386100000001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3:43" ht="34.5" x14ac:dyDescent="0.25">
      <c r="M40" s="33" t="s">
        <v>31</v>
      </c>
      <c r="N40" s="36">
        <v>0</v>
      </c>
      <c r="O40" s="36">
        <v>16.45966</v>
      </c>
      <c r="P40" s="36">
        <v>44.887079</v>
      </c>
      <c r="Q40" s="36">
        <v>10.256878</v>
      </c>
      <c r="R40" s="36">
        <v>42.470354999999998</v>
      </c>
      <c r="S40" s="36">
        <v>42.049244999999999</v>
      </c>
      <c r="T40" s="36">
        <v>156.12321700000001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3:43" ht="34.5" x14ac:dyDescent="0.25">
      <c r="M41" s="33" t="s">
        <v>32</v>
      </c>
      <c r="N41" s="36">
        <v>2.95</v>
      </c>
      <c r="O41" s="36">
        <v>15.242783810000001</v>
      </c>
      <c r="P41" s="36">
        <v>37.368929250000001</v>
      </c>
      <c r="Q41" s="36">
        <v>6.6530969999999998</v>
      </c>
      <c r="R41" s="36">
        <v>13.129588500000001</v>
      </c>
      <c r="S41" s="36">
        <v>15.08710144</v>
      </c>
      <c r="T41" s="36">
        <v>90.4315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3:43" ht="23.25" x14ac:dyDescent="0.25">
      <c r="M42" s="33" t="s">
        <v>33</v>
      </c>
      <c r="N42" s="36">
        <v>0.5</v>
      </c>
      <c r="O42" s="36">
        <v>17.526878549999999</v>
      </c>
      <c r="P42" s="36">
        <v>20.049280899999999</v>
      </c>
      <c r="Q42" s="36">
        <v>4.4160636100000001</v>
      </c>
      <c r="R42" s="36">
        <v>32.523539909999997</v>
      </c>
      <c r="S42" s="36">
        <v>9.8472370299999987</v>
      </c>
      <c r="T42" s="36">
        <v>84.863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3:43" ht="34.5" x14ac:dyDescent="0.25">
      <c r="M43" s="33" t="s">
        <v>34</v>
      </c>
      <c r="N43" s="36">
        <v>3.2856689700000001</v>
      </c>
      <c r="O43" s="36">
        <v>14.928016289999999</v>
      </c>
      <c r="P43" s="36">
        <v>56.020788930000002</v>
      </c>
      <c r="Q43" s="36">
        <v>7.1969725199999992</v>
      </c>
      <c r="R43" s="36">
        <v>19.723173199999998</v>
      </c>
      <c r="S43" s="36">
        <v>51.958081540000002</v>
      </c>
      <c r="T43" s="36">
        <v>153.11270144999997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3:43" ht="34.5" x14ac:dyDescent="0.25">
      <c r="M44" s="33" t="s">
        <v>35</v>
      </c>
      <c r="N44" s="36">
        <v>0.04</v>
      </c>
      <c r="O44" s="36">
        <v>8.196699259999999</v>
      </c>
      <c r="P44" s="36">
        <v>21.918394989999999</v>
      </c>
      <c r="Q44" s="36">
        <v>8.7018638100000008</v>
      </c>
      <c r="R44" s="36">
        <v>25.591057070000002</v>
      </c>
      <c r="S44" s="36">
        <v>24.381836839999998</v>
      </c>
      <c r="T44" s="36">
        <v>88.829851969999993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3:43" x14ac:dyDescent="0.25"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3:43" x14ac:dyDescent="0.25"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3:43" x14ac:dyDescent="0.25"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</sheetData>
  <mergeCells count="46">
    <mergeCell ref="AB2:AJ3"/>
    <mergeCell ref="AA20:AA21"/>
    <mergeCell ref="AB20:AD20"/>
    <mergeCell ref="AE20:AG20"/>
    <mergeCell ref="AH20:AJ20"/>
    <mergeCell ref="AB6:AD6"/>
    <mergeCell ref="AE6:AG6"/>
    <mergeCell ref="AH6:AJ6"/>
    <mergeCell ref="AB7:AB8"/>
    <mergeCell ref="AC7:AC8"/>
    <mergeCell ref="AE7:AE8"/>
    <mergeCell ref="AF7:AF8"/>
    <mergeCell ref="AH7:AH8"/>
    <mergeCell ref="AI7:AI8"/>
    <mergeCell ref="AK20:AM20"/>
    <mergeCell ref="AB21:AB22"/>
    <mergeCell ref="AC21:AC22"/>
    <mergeCell ref="AE21:AE22"/>
    <mergeCell ref="AF21:AF22"/>
    <mergeCell ref="AH21:AH22"/>
    <mergeCell ref="AI21:AI22"/>
    <mergeCell ref="AK21:AK22"/>
    <mergeCell ref="AL21:AL22"/>
    <mergeCell ref="M20:M21"/>
    <mergeCell ref="N20:P20"/>
    <mergeCell ref="Q20:S20"/>
    <mergeCell ref="T20:V20"/>
    <mergeCell ref="W20:Y20"/>
    <mergeCell ref="N21:N22"/>
    <mergeCell ref="O21:O22"/>
    <mergeCell ref="Q21:Q22"/>
    <mergeCell ref="R21:R22"/>
    <mergeCell ref="T21:T22"/>
    <mergeCell ref="U21:U22"/>
    <mergeCell ref="W21:W22"/>
    <mergeCell ref="X21:X22"/>
    <mergeCell ref="B12:J12"/>
    <mergeCell ref="N6:P6"/>
    <mergeCell ref="Q6:S6"/>
    <mergeCell ref="T6:V6"/>
    <mergeCell ref="N7:N8"/>
    <mergeCell ref="O7:O8"/>
    <mergeCell ref="Q7:Q8"/>
    <mergeCell ref="R7:R8"/>
    <mergeCell ref="T7:T8"/>
    <mergeCell ref="U7:U8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1.8.2-7</vt:lpstr>
      <vt:lpstr>Hoja1</vt:lpstr>
      <vt:lpstr>'1.8.2-7'!Área_de_impresión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2024-01-23T13:19:13Z</cp:lastPrinted>
  <dcterms:created xsi:type="dcterms:W3CDTF">2014-08-13T12:30:34Z</dcterms:created>
  <dcterms:modified xsi:type="dcterms:W3CDTF">2025-05-30T08:11:15Z</dcterms:modified>
</cp:coreProperties>
</file>