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1.8\1.8.2\"/>
    </mc:Choice>
  </mc:AlternateContent>
  <xr:revisionPtr revIDLastSave="0" documentId="13_ncr:1_{64193D0E-3628-4FD1-8478-C23BC0300CE8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G 1.8.2-6" sheetId="16" r:id="rId1"/>
    <sheet name="Hoja1" sheetId="11" r:id="rId2"/>
    <sheet name="BaseDatos" sheetId="15" r:id="rId3"/>
  </sheets>
  <externalReferences>
    <externalReference r:id="rId4"/>
  </externalReferences>
  <definedNames>
    <definedName name="_xlnm.Print_Area" localSheetId="0">'G 1.8.2-6'!$A$1:$I$25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5" l="1"/>
  <c r="H21" i="15"/>
  <c r="H22" i="15"/>
  <c r="H23" i="15"/>
  <c r="H24" i="15"/>
  <c r="H25" i="15"/>
  <c r="H26" i="15"/>
  <c r="H27" i="15"/>
  <c r="H28" i="15"/>
  <c r="H20" i="15"/>
  <c r="E21" i="15"/>
  <c r="E22" i="15"/>
  <c r="E23" i="15"/>
  <c r="G23" i="15" s="1"/>
  <c r="E24" i="15"/>
  <c r="E25" i="15"/>
  <c r="E26" i="15"/>
  <c r="E27" i="15"/>
  <c r="E28" i="15"/>
  <c r="E20" i="15"/>
  <c r="E29" i="15" s="1"/>
  <c r="D29" i="15"/>
  <c r="G28" i="15"/>
  <c r="F28" i="15"/>
  <c r="G27" i="15"/>
  <c r="F27" i="15"/>
  <c r="F26" i="15"/>
  <c r="F25" i="15"/>
  <c r="F24" i="15"/>
  <c r="F23" i="15"/>
  <c r="F22" i="15"/>
  <c r="F17" i="15"/>
  <c r="E17" i="15"/>
  <c r="H17" i="15" s="1"/>
  <c r="H16" i="15"/>
  <c r="G16" i="15"/>
  <c r="F16" i="15"/>
  <c r="H15" i="15"/>
  <c r="G15" i="15"/>
  <c r="F15" i="15"/>
  <c r="H14" i="15"/>
  <c r="F14" i="15"/>
  <c r="H13" i="15"/>
  <c r="G13" i="15"/>
  <c r="F13" i="15"/>
  <c r="H12" i="15"/>
  <c r="G12" i="15"/>
  <c r="F12" i="15"/>
  <c r="H11" i="15"/>
  <c r="G11" i="15"/>
  <c r="F11" i="15"/>
  <c r="H10" i="15"/>
  <c r="F10" i="15"/>
  <c r="H9" i="15"/>
  <c r="G9" i="15"/>
  <c r="F9" i="15"/>
  <c r="H8" i="15"/>
  <c r="G8" i="15"/>
  <c r="F8" i="15"/>
  <c r="D52" i="11"/>
  <c r="D53" i="11"/>
  <c r="E53" i="11" s="1"/>
  <c r="D54" i="11"/>
  <c r="D55" i="11"/>
  <c r="D56" i="11"/>
  <c r="D57" i="11"/>
  <c r="F57" i="11" s="1"/>
  <c r="D58" i="11"/>
  <c r="D59" i="11"/>
  <c r="C61" i="11"/>
  <c r="D61" i="11"/>
  <c r="F59" i="11"/>
  <c r="F55" i="11"/>
  <c r="E60" i="11"/>
  <c r="F52" i="11"/>
  <c r="F60" i="11"/>
  <c r="E58" i="11"/>
  <c r="F56" i="11"/>
  <c r="E56" i="11"/>
  <c r="E55" i="11"/>
  <c r="E54" i="11"/>
  <c r="E52" i="11"/>
  <c r="D35" i="11"/>
  <c r="F35" i="11" s="1"/>
  <c r="C35" i="11"/>
  <c r="E35" i="11" s="1"/>
  <c r="F34" i="11"/>
  <c r="E34" i="11"/>
  <c r="F33" i="11"/>
  <c r="E33" i="11"/>
  <c r="E32" i="11"/>
  <c r="F31" i="11"/>
  <c r="E31" i="11"/>
  <c r="F30" i="11"/>
  <c r="E30" i="11"/>
  <c r="F29" i="11"/>
  <c r="E29" i="11"/>
  <c r="E28" i="11"/>
  <c r="F27" i="11"/>
  <c r="E27" i="11"/>
  <c r="F26" i="11"/>
  <c r="E26" i="11"/>
  <c r="D12" i="11"/>
  <c r="E13" i="11" s="1"/>
  <c r="C12" i="11"/>
  <c r="E12" i="11" s="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4" i="11"/>
  <c r="E4" i="11"/>
  <c r="F3" i="11"/>
  <c r="E3" i="11"/>
  <c r="F21" i="15" l="1"/>
  <c r="G25" i="15"/>
  <c r="G21" i="15"/>
  <c r="G24" i="15"/>
  <c r="F20" i="15"/>
  <c r="G20" i="15"/>
  <c r="F29" i="15"/>
  <c r="G29" i="15"/>
  <c r="G17" i="15"/>
  <c r="E59" i="11"/>
  <c r="F53" i="11"/>
  <c r="E57" i="11"/>
  <c r="G53" i="11" l="1"/>
  <c r="G57" i="11"/>
  <c r="G61" i="11"/>
  <c r="G54" i="11"/>
  <c r="G58" i="11"/>
  <c r="G52" i="11"/>
  <c r="G55" i="11"/>
  <c r="G59" i="11"/>
  <c r="G56" i="11"/>
  <c r="G60" i="11"/>
  <c r="E61" i="11"/>
  <c r="F61" i="11"/>
</calcChain>
</file>

<file path=xl/sharedStrings.xml><?xml version="1.0" encoding="utf-8"?>
<sst xmlns="http://schemas.openxmlformats.org/spreadsheetml/2006/main" count="155" uniqueCount="41">
  <si>
    <t>(miles de euros)</t>
  </si>
  <si>
    <t>Grafico 1.8.2-6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</si>
  <si>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</si>
  <si>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</si>
  <si>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</si>
  <si>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</si>
  <si>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</si>
  <si>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</si>
  <si>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</si>
  <si>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</si>
  <si>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</si>
  <si>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 xml:space="preserve">Diputación Prov. de Avila                                             </t>
  </si>
  <si>
    <t xml:space="preserve">Diputación Prov. de Burgos                                            </t>
  </si>
  <si>
    <t xml:space="preserve">Diputación Prov. de León                                              </t>
  </si>
  <si>
    <t xml:space="preserve">Diputación Prov. de Palencia                                          </t>
  </si>
  <si>
    <t xml:space="preserve">Diputación Prov. de Salamanca                                         </t>
  </si>
  <si>
    <t xml:space="preserve">Diputación Prov. de Segovia                                           </t>
  </si>
  <si>
    <t xml:space="preserve">Diputación Prov. de Soria                                             </t>
  </si>
  <si>
    <t xml:space="preserve">Diputación Prov. de Valladolid                                        </t>
  </si>
  <si>
    <t xml:space="preserve">Diputación Prov. de Zamora                                            </t>
  </si>
  <si>
    <t xml:space="preserve"> </t>
  </si>
  <si>
    <t>% sobre total</t>
  </si>
  <si>
    <t>Deuda viva    31/12/2021   (miles de €)</t>
  </si>
  <si>
    <t>estos datos de 2020 están comprobados y son correc tos</t>
  </si>
  <si>
    <t>Fuente:   Elaboración propia a partir de datos del Ministerio de Hacienda.</t>
  </si>
  <si>
    <t>2023</t>
  </si>
  <si>
    <t>07</t>
  </si>
  <si>
    <t>CASTILLA-LEON</t>
  </si>
  <si>
    <t>05</t>
  </si>
  <si>
    <t>09</t>
  </si>
  <si>
    <t>24</t>
  </si>
  <si>
    <t>34</t>
  </si>
  <si>
    <t>37</t>
  </si>
  <si>
    <t>40</t>
  </si>
  <si>
    <t>42</t>
  </si>
  <si>
    <t>47</t>
  </si>
  <si>
    <t>49</t>
  </si>
  <si>
    <t>CES. Informe de Situación Económica y Social de Castilla y León en 2024</t>
  </si>
  <si>
    <t>Deuda viva de las Diputaciones Provinciales de Castilla y León a 31/12/2023</t>
  </si>
  <si>
    <t>En 2024</t>
  </si>
  <si>
    <t>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</si>
</sst>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CE6F1"/>
        <bgColor rgb="FFDCE6F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95B3D7"/>
      </top>
      <bottom style="thin">
        <color rgb="FF95B3D7"/>
      </bottom>
      <diagonal/>
    </border>
    <border>
      <left/>
      <right style="thin">
        <color rgb="FF000000"/>
      </right>
      <top style="thin">
        <color rgb="FF95B3D7"/>
      </top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3" fillId="0" borderId="0"/>
  </cellStyleXfs>
  <cellXfs count="27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6" fillId="0" borderId="0" xfId="0" applyFont="1"/>
    <xf numFmtId="0" fontId="7" fillId="0" borderId="1" xfId="0" applyFont="1" applyBorder="1"/>
    <xf numFmtId="3" fontId="7" fillId="0" borderId="2" xfId="0" applyNumberFormat="1" applyFont="1" applyBorder="1"/>
    <xf numFmtId="3" fontId="0" fillId="0" borderId="0" xfId="0" applyNumberFormat="1"/>
    <xf numFmtId="2" fontId="0" fillId="0" borderId="0" xfId="0" applyNumberFormat="1"/>
    <xf numFmtId="0" fontId="7" fillId="4" borderId="1" xfId="0" applyFont="1" applyFill="1" applyBorder="1"/>
    <xf numFmtId="3" fontId="7" fillId="4" borderId="2" xfId="0" applyNumberFormat="1" applyFont="1" applyFill="1" applyBorder="1"/>
    <xf numFmtId="43" fontId="0" fillId="0" borderId="0" xfId="3" applyFont="1"/>
    <xf numFmtId="0" fontId="8" fillId="0" borderId="3" xfId="0" applyFont="1" applyBorder="1"/>
    <xf numFmtId="3" fontId="8" fillId="0" borderId="4" xfId="0" applyNumberFormat="1" applyFont="1" applyBorder="1"/>
    <xf numFmtId="0" fontId="8" fillId="5" borderId="3" xfId="0" applyFont="1" applyFill="1" applyBorder="1"/>
    <xf numFmtId="3" fontId="8" fillId="5" borderId="4" xfId="0" applyNumberFormat="1" applyFont="1" applyFill="1" applyBorder="1"/>
    <xf numFmtId="164" fontId="0" fillId="0" borderId="0" xfId="0" applyNumberFormat="1"/>
    <xf numFmtId="3" fontId="9" fillId="0" borderId="0" xfId="0" applyNumberFormat="1" applyFont="1"/>
    <xf numFmtId="0" fontId="7" fillId="0" borderId="5" xfId="5" applyFont="1" applyBorder="1"/>
    <xf numFmtId="3" fontId="7" fillId="0" borderId="0" xfId="5" applyNumberFormat="1" applyFont="1"/>
    <xf numFmtId="3" fontId="11" fillId="0" borderId="0" xfId="0" applyNumberFormat="1" applyFont="1"/>
    <xf numFmtId="3" fontId="12" fillId="0" borderId="6" xfId="5" applyNumberFormat="1" applyFont="1" applyBorder="1" applyAlignment="1">
      <alignment horizontal="center" vertical="top" wrapText="1"/>
    </xf>
    <xf numFmtId="3" fontId="8" fillId="5" borderId="7" xfId="5" applyNumberFormat="1" applyFont="1" applyFill="1" applyBorder="1"/>
    <xf numFmtId="3" fontId="8" fillId="0" borderId="7" xfId="5" applyNumberFormat="1" applyFont="1" applyBorder="1"/>
    <xf numFmtId="0" fontId="0" fillId="6" borderId="0" xfId="0" applyFill="1"/>
    <xf numFmtId="0" fontId="14" fillId="0" borderId="0" xfId="0" applyFont="1"/>
    <xf numFmtId="0" fontId="7" fillId="0" borderId="8" xfId="5" applyFont="1" applyBorder="1"/>
  </cellXfs>
  <cellStyles count="7">
    <cellStyle name="40% - Énfasis1" xfId="2" builtinId="31"/>
    <cellStyle name="Énfasis1" xfId="1" builtinId="29"/>
    <cellStyle name="Millares" xfId="3" builtinId="3"/>
    <cellStyle name="Normal" xfId="0" builtinId="0"/>
    <cellStyle name="Normal 2" xfId="5" xr:uid="{F47B5830-FCE4-401E-8D58-951EBAAB2866}"/>
    <cellStyle name="Normal 3" xfId="4" xr:uid="{7C1FEDBE-35E1-4791-AB70-0A04C34BEF19}"/>
    <cellStyle name="Normal 4" xfId="6" xr:uid="{2C2622A1-94AE-479B-B98A-6421B32B53BB}"/>
  </cellStyles>
  <dxfs count="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</dxfs>
  <tableStyles count="2" defaultTableStyle="TableStyleMedium9" defaultPivotStyle="PivotStyleLight16">
    <tableStyle name="Invisible" pivot="0" table="0" count="0" xr9:uid="{A5927EAD-04B9-4D62-B511-75993A1915AE}"/>
    <tableStyle name="TableStyleMedium2 2" pivot="0" count="7" xr9:uid="{66847B52-F826-4C7F-864D-A1E19625654E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CC3300"/>
      <color rgb="FFFF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BaseDatos!$D$19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9558890404729421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63-4D0A-9221-D456458A33EB}"/>
                </c:ext>
              </c:extLst>
            </c:dLbl>
            <c:dLbl>
              <c:idx val="1"/>
              <c:layout>
                <c:manualLayout>
                  <c:x val="-3.6380172805820829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63-4D0A-9221-D456458A33EB}"/>
                </c:ext>
              </c:extLst>
            </c:dLbl>
            <c:dLbl>
              <c:idx val="3"/>
              <c:layout>
                <c:manualLayout>
                  <c:x val="-4.320145520691223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63-4D0A-9221-D456458A33EB}"/>
                </c:ext>
              </c:extLst>
            </c:dLbl>
            <c:dLbl>
              <c:idx val="4"/>
              <c:layout>
                <c:manualLayout>
                  <c:x val="-1.3642564802182894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63-4D0A-9221-D456458A33EB}"/>
                </c:ext>
              </c:extLst>
            </c:dLbl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BaseDatos!$C$20:$C$28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BaseDatos!$D$20:$D$28</c:f>
              <c:numCache>
                <c:formatCode>#,##0</c:formatCode>
                <c:ptCount val="9"/>
                <c:pt idx="0">
                  <c:v>18720.562999999998</c:v>
                </c:pt>
                <c:pt idx="1">
                  <c:v>33721.838000000003</c:v>
                </c:pt>
                <c:pt idx="2">
                  <c:v>26.95</c:v>
                </c:pt>
                <c:pt idx="3">
                  <c:v>14840.663</c:v>
                </c:pt>
                <c:pt idx="4">
                  <c:v>489.83300000000003</c:v>
                </c:pt>
                <c:pt idx="5">
                  <c:v>18438.2</c:v>
                </c:pt>
                <c:pt idx="6">
                  <c:v>1.0999999999999999E-2</c:v>
                </c:pt>
                <c:pt idx="7">
                  <c:v>15638.612999999999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63-4D0A-9221-D456458A33EB}"/>
            </c:ext>
          </c:extLst>
        </c:ser>
        <c:ser>
          <c:idx val="1"/>
          <c:order val="1"/>
          <c:tx>
            <c:strRef>
              <c:f>BaseDatos!$E$19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83687943262410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63-4D0A-9221-D456458A33EB}"/>
                </c:ext>
              </c:extLst>
            </c:dLbl>
            <c:dLbl>
              <c:idx val="5"/>
              <c:layout>
                <c:manualLayout>
                  <c:x val="2.2737608003637933E-2"/>
                  <c:y val="4.629629629629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63-4D0A-9221-D456458A33EB}"/>
                </c:ext>
              </c:extLst>
            </c:dLbl>
            <c:dLbl>
              <c:idx val="7"/>
              <c:layout>
                <c:manualLayout>
                  <c:x val="2.5011368804001819E-2"/>
                  <c:y val="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63-4D0A-9221-D456458A33EB}"/>
                </c:ext>
              </c:extLst>
            </c:dLbl>
            <c:dLbl>
              <c:idx val="8"/>
              <c:layout>
                <c:manualLayout>
                  <c:x val="1.4184397163120567E-2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63-4D0A-9221-D456458A33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BaseDatos!$C$20:$C$28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BaseDatos!$E$20:$E$28</c:f>
              <c:numCache>
                <c:formatCode>#,##0</c:formatCode>
                <c:ptCount val="9"/>
                <c:pt idx="0">
                  <c:v>17918.57</c:v>
                </c:pt>
                <c:pt idx="1">
                  <c:v>31296.202000000001</c:v>
                </c:pt>
                <c:pt idx="2">
                  <c:v>91.146000000000001</c:v>
                </c:pt>
                <c:pt idx="3">
                  <c:v>12254.451999999999</c:v>
                </c:pt>
                <c:pt idx="4">
                  <c:v>123.748</c:v>
                </c:pt>
                <c:pt idx="5">
                  <c:v>18857.063999999998</c:v>
                </c:pt>
                <c:pt idx="6">
                  <c:v>3.5999999999999997E-2</c:v>
                </c:pt>
                <c:pt idx="7">
                  <c:v>13351.308999999999</c:v>
                </c:pt>
                <c:pt idx="8">
                  <c:v>204.197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63-4D0A-9221-D456458A3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8470104"/>
        <c:axId val="828477976"/>
      </c:barChart>
      <c:catAx>
        <c:axId val="8284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7976"/>
        <c:crosses val="autoZero"/>
        <c:auto val="1"/>
        <c:lblAlgn val="ctr"/>
        <c:lblOffset val="100"/>
        <c:noMultiLvlLbl val="0"/>
      </c:catAx>
      <c:valAx>
        <c:axId val="82847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0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[1]Hoja1!$C$2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6666666666666666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47-4A6A-B338-5C5AB0C461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[1]Hoja1!$B$3:$B$11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[1]Hoja1!$C$3:$C$11</c:f>
              <c:numCache>
                <c:formatCode>General</c:formatCode>
                <c:ptCount val="9"/>
                <c:pt idx="0">
                  <c:v>10282.972</c:v>
                </c:pt>
                <c:pt idx="1">
                  <c:v>42708.591999999997</c:v>
                </c:pt>
                <c:pt idx="2">
                  <c:v>3141.0320000000002</c:v>
                </c:pt>
                <c:pt idx="3">
                  <c:v>18659.475999999999</c:v>
                </c:pt>
                <c:pt idx="4">
                  <c:v>220.74700000000001</c:v>
                </c:pt>
                <c:pt idx="5">
                  <c:v>15379.287</c:v>
                </c:pt>
                <c:pt idx="6">
                  <c:v>9.4E-2</c:v>
                </c:pt>
                <c:pt idx="7">
                  <c:v>19491.597000000002</c:v>
                </c:pt>
                <c:pt idx="8">
                  <c:v>3500.04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47-4A6A-B338-5C5AB0C4619A}"/>
            </c:ext>
          </c:extLst>
        </c:ser>
        <c:ser>
          <c:idx val="1"/>
          <c:order val="1"/>
          <c:tx>
            <c:strRef>
              <c:f>[1]Hoja1!$D$2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88888888888864E-2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47-4A6A-B338-5C5AB0C4619A}"/>
                </c:ext>
              </c:extLst>
            </c:dLbl>
            <c:dLbl>
              <c:idx val="1"/>
              <c:layout>
                <c:manualLayout>
                  <c:x val="5.8333333333333334E-2"/>
                  <c:y val="2.3148148148148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47-4A6A-B338-5C5AB0C4619A}"/>
                </c:ext>
              </c:extLst>
            </c:dLbl>
            <c:dLbl>
              <c:idx val="3"/>
              <c:layout>
                <c:manualLayout>
                  <c:x val="3.6111111111111108E-2"/>
                  <c:y val="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47-4A6A-B338-5C5AB0C4619A}"/>
                </c:ext>
              </c:extLst>
            </c:dLbl>
            <c:dLbl>
              <c:idx val="5"/>
              <c:layout>
                <c:manualLayout>
                  <c:x val="1.9444444444444445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47-4A6A-B338-5C5AB0C4619A}"/>
                </c:ext>
              </c:extLst>
            </c:dLbl>
            <c:dLbl>
              <c:idx val="7"/>
              <c:layout>
                <c:manualLayout>
                  <c:x val="2.7777777777777676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47-4A6A-B338-5C5AB0C4619A}"/>
                </c:ext>
              </c:extLst>
            </c:dLbl>
            <c:dLbl>
              <c:idx val="8"/>
              <c:layout>
                <c:manualLayout>
                  <c:x val="1.6666666666666666E-2"/>
                  <c:y val="9.2592592592591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47-4A6A-B338-5C5AB0C461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[1]Hoja1!$B$3:$B$11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[1]Hoja1!$D$3:$D$11</c:f>
              <c:numCache>
                <c:formatCode>General</c:formatCode>
                <c:ptCount val="9"/>
                <c:pt idx="0">
                  <c:v>5839.7860000000001</c:v>
                </c:pt>
                <c:pt idx="1">
                  <c:v>42097.057000000001</c:v>
                </c:pt>
                <c:pt idx="2">
                  <c:v>0</c:v>
                </c:pt>
                <c:pt idx="3">
                  <c:v>16884.550999999999</c:v>
                </c:pt>
                <c:pt idx="4">
                  <c:v>61.935000000000002</c:v>
                </c:pt>
                <c:pt idx="5">
                  <c:v>12025.156000000001</c:v>
                </c:pt>
                <c:pt idx="6">
                  <c:v>2.8000000000000001E-2</c:v>
                </c:pt>
                <c:pt idx="7">
                  <c:v>15157.36</c:v>
                </c:pt>
                <c:pt idx="8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47-4A6A-B338-5C5AB0C46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956248"/>
        <c:axId val="624954608"/>
      </c:barChart>
      <c:catAx>
        <c:axId val="62495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4954608"/>
        <c:crosses val="autoZero"/>
        <c:auto val="1"/>
        <c:lblAlgn val="ctr"/>
        <c:lblOffset val="100"/>
        <c:noMultiLvlLbl val="0"/>
      </c:catAx>
      <c:valAx>
        <c:axId val="62495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495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[1]Hoja1!$C$25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9.4899169632266592E-3"/>
                  <c:y val="-1.42158524758380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3B-47BC-BDE5-022E40860454}"/>
                </c:ext>
              </c:extLst>
            </c:dLbl>
            <c:dLbl>
              <c:idx val="5"/>
              <c:layout>
                <c:manualLayout>
                  <c:x val="-2.13523131672597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3B-47BC-BDE5-022E40860454}"/>
                </c:ext>
              </c:extLst>
            </c:dLbl>
            <c:dLbl>
              <c:idx val="8"/>
              <c:layout>
                <c:manualLayout>
                  <c:x val="-3.084223013048636E-2"/>
                  <c:y val="-7.107926237919020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3B-47BC-BDE5-022E40860454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[1]Hoja1!$B$26:$B$34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[1]Hoja1!$C$26:$C$34</c:f>
              <c:numCache>
                <c:formatCode>General</c:formatCode>
                <c:ptCount val="9"/>
                <c:pt idx="0">
                  <c:v>5839.7860000000001</c:v>
                </c:pt>
                <c:pt idx="1">
                  <c:v>42097.057000000001</c:v>
                </c:pt>
                <c:pt idx="2">
                  <c:v>0</c:v>
                </c:pt>
                <c:pt idx="3">
                  <c:v>16884.550999999999</c:v>
                </c:pt>
                <c:pt idx="4">
                  <c:v>61.935000000000002</c:v>
                </c:pt>
                <c:pt idx="5">
                  <c:v>12025.156000000001</c:v>
                </c:pt>
                <c:pt idx="6">
                  <c:v>2.8000000000000001E-2</c:v>
                </c:pt>
                <c:pt idx="7">
                  <c:v>15157.36</c:v>
                </c:pt>
                <c:pt idx="8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3B-47BC-BDE5-022E40860454}"/>
            </c:ext>
          </c:extLst>
        </c:ser>
        <c:ser>
          <c:idx val="1"/>
          <c:order val="1"/>
          <c:tx>
            <c:strRef>
              <c:f>[1]Hoja1!$D$25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3724792408066429E-2"/>
                  <c:y val="3.8770954632487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3B-47BC-BDE5-022E40860454}"/>
                </c:ext>
              </c:extLst>
            </c:dLbl>
            <c:dLbl>
              <c:idx val="1"/>
              <c:layout>
                <c:manualLayout>
                  <c:x val="3.5587188612099648E-2"/>
                  <c:y val="1.16312863897463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3B-47BC-BDE5-022E40860454}"/>
                </c:ext>
              </c:extLst>
            </c:dLbl>
            <c:dLbl>
              <c:idx val="3"/>
              <c:layout>
                <c:manualLayout>
                  <c:x val="2.37247924080664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3B-47BC-BDE5-022E40860454}"/>
                </c:ext>
              </c:extLst>
            </c:dLbl>
            <c:dLbl>
              <c:idx val="4"/>
              <c:layout>
                <c:manualLayout>
                  <c:x val="1.66073546856464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3B-47BC-BDE5-022E40860454}"/>
                </c:ext>
              </c:extLst>
            </c:dLbl>
            <c:dLbl>
              <c:idx val="7"/>
              <c:layout>
                <c:manualLayout>
                  <c:x val="2.6097271648873072E-2"/>
                  <c:y val="7.75419092649759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3B-47BC-BDE5-022E408604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[1]Hoja1!$B$26:$B$34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[1]Hoja1!$D$26:$D$34</c:f>
              <c:numCache>
                <c:formatCode>General</c:formatCode>
                <c:ptCount val="9"/>
                <c:pt idx="0">
                  <c:v>4233.152</c:v>
                </c:pt>
                <c:pt idx="1">
                  <c:v>36015.707000000002</c:v>
                </c:pt>
                <c:pt idx="2">
                  <c:v>423.03399999999999</c:v>
                </c:pt>
                <c:pt idx="3">
                  <c:v>12889.1</c:v>
                </c:pt>
                <c:pt idx="4">
                  <c:v>102.357</c:v>
                </c:pt>
                <c:pt idx="5">
                  <c:v>26123.931</c:v>
                </c:pt>
                <c:pt idx="6">
                  <c:v>1.7999999999999999E-2</c:v>
                </c:pt>
                <c:pt idx="7">
                  <c:v>12717.993</c:v>
                </c:pt>
                <c:pt idx="8">
                  <c:v>244.85300000000001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3B-47BC-BDE5-022E40860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366304"/>
        <c:axId val="499364664"/>
      </c:barChart>
      <c:catAx>
        <c:axId val="49936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9364664"/>
        <c:crosses val="autoZero"/>
        <c:auto val="1"/>
        <c:lblAlgn val="ctr"/>
        <c:lblOffset val="100"/>
        <c:noMultiLvlLbl val="0"/>
      </c:catAx>
      <c:valAx>
        <c:axId val="49936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936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Hoja1!$C$51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9558890404729421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DD-498D-9E64-AD679EDDB08D}"/>
                </c:ext>
              </c:extLst>
            </c:dLbl>
            <c:dLbl>
              <c:idx val="1"/>
              <c:layout>
                <c:manualLayout>
                  <c:x val="-3.6380172805820829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DD-498D-9E64-AD679EDDB08D}"/>
                </c:ext>
              </c:extLst>
            </c:dLbl>
            <c:dLbl>
              <c:idx val="3"/>
              <c:layout>
                <c:manualLayout>
                  <c:x val="-4.320145520691223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DD-498D-9E64-AD679EDDB08D}"/>
                </c:ext>
              </c:extLst>
            </c:dLbl>
            <c:dLbl>
              <c:idx val="4"/>
              <c:layout>
                <c:manualLayout>
                  <c:x val="-1.3642564802182894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DD-498D-9E64-AD679EDDB08D}"/>
                </c:ext>
              </c:extLst>
            </c:dLbl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Hoja1!$B$52:$B$60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Hoja1!$C$52:$C$60</c:f>
              <c:numCache>
                <c:formatCode>#,##0</c:formatCode>
                <c:ptCount val="9"/>
                <c:pt idx="0">
                  <c:v>4233.152</c:v>
                </c:pt>
                <c:pt idx="1">
                  <c:v>36015.707000000002</c:v>
                </c:pt>
                <c:pt idx="2">
                  <c:v>423.03399999999999</c:v>
                </c:pt>
                <c:pt idx="3">
                  <c:v>12889.1</c:v>
                </c:pt>
                <c:pt idx="4">
                  <c:v>102.357</c:v>
                </c:pt>
                <c:pt idx="5">
                  <c:v>26123.931</c:v>
                </c:pt>
                <c:pt idx="6">
                  <c:v>1.7999999999999999E-2</c:v>
                </c:pt>
                <c:pt idx="7">
                  <c:v>12717.993</c:v>
                </c:pt>
                <c:pt idx="8">
                  <c:v>244.85300000000001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D-498D-9E64-AD679EDDB08D}"/>
            </c:ext>
          </c:extLst>
        </c:ser>
        <c:ser>
          <c:idx val="1"/>
          <c:order val="1"/>
          <c:tx>
            <c:strRef>
              <c:f>Hoja1!$D$51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2737608003637933E-2"/>
                  <c:y val="4.629629629629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DD-498D-9E64-AD679EDDB08D}"/>
                </c:ext>
              </c:extLst>
            </c:dLbl>
            <c:dLbl>
              <c:idx val="7"/>
              <c:layout>
                <c:manualLayout>
                  <c:x val="2.5011368804001819E-2"/>
                  <c:y val="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DD-498D-9E64-AD679EDDB08D}"/>
                </c:ext>
              </c:extLst>
            </c:dLbl>
            <c:dLbl>
              <c:idx val="8"/>
              <c:layout>
                <c:manualLayout>
                  <c:x val="1.4184397163120567E-2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EF-4454-96E7-5BED3016D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Hoja1!$B$52:$B$60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Hoja1!$D$52:$D$60</c:f>
              <c:numCache>
                <c:formatCode>#,##0</c:formatCode>
                <c:ptCount val="9"/>
                <c:pt idx="0">
                  <c:v>5486.357</c:v>
                </c:pt>
                <c:pt idx="1">
                  <c:v>37015.279000000002</c:v>
                </c:pt>
                <c:pt idx="2">
                  <c:v>0</c:v>
                </c:pt>
                <c:pt idx="3">
                  <c:v>14671.602999999999</c:v>
                </c:pt>
                <c:pt idx="4">
                  <c:v>653.01900000000001</c:v>
                </c:pt>
                <c:pt idx="5">
                  <c:v>17115.978999999999</c:v>
                </c:pt>
                <c:pt idx="6">
                  <c:v>0</c:v>
                </c:pt>
                <c:pt idx="7">
                  <c:v>10480.462</c:v>
                </c:pt>
                <c:pt idx="8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D-498D-9E64-AD679EDDB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8470104"/>
        <c:axId val="828477976"/>
      </c:barChart>
      <c:catAx>
        <c:axId val="8284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7976"/>
        <c:crosses val="autoZero"/>
        <c:auto val="1"/>
        <c:lblAlgn val="ctr"/>
        <c:lblOffset val="100"/>
        <c:noMultiLvlLbl val="0"/>
      </c:catAx>
      <c:valAx>
        <c:axId val="82847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0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BaseDatos!$D$7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9558890404729421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7-4874-91D3-69D4ECED314F}"/>
                </c:ext>
              </c:extLst>
            </c:dLbl>
            <c:dLbl>
              <c:idx val="1"/>
              <c:layout>
                <c:manualLayout>
                  <c:x val="-3.6380172805820829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07-4874-91D3-69D4ECED314F}"/>
                </c:ext>
              </c:extLst>
            </c:dLbl>
            <c:dLbl>
              <c:idx val="3"/>
              <c:layout>
                <c:manualLayout>
                  <c:x val="-4.320145520691223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7-4874-91D3-69D4ECED314F}"/>
                </c:ext>
              </c:extLst>
            </c:dLbl>
            <c:dLbl>
              <c:idx val="4"/>
              <c:layout>
                <c:manualLayout>
                  <c:x val="-1.3642564802182894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07-4874-91D3-69D4ECED314F}"/>
                </c:ext>
              </c:extLst>
            </c:dLbl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BaseDatos!$C$8:$C$16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BaseDatos!$D$8:$D$16</c:f>
              <c:numCache>
                <c:formatCode>#,##0</c:formatCode>
                <c:ptCount val="9"/>
                <c:pt idx="0">
                  <c:v>5639.0290000000005</c:v>
                </c:pt>
                <c:pt idx="1">
                  <c:v>31365.672999999999</c:v>
                </c:pt>
                <c:pt idx="2">
                  <c:v>0</c:v>
                </c:pt>
                <c:pt idx="3">
                  <c:v>14927.804</c:v>
                </c:pt>
                <c:pt idx="4">
                  <c:v>50.374000000000002</c:v>
                </c:pt>
                <c:pt idx="5">
                  <c:v>14387.135</c:v>
                </c:pt>
                <c:pt idx="6">
                  <c:v>3.2000000000000001E-2</c:v>
                </c:pt>
                <c:pt idx="7">
                  <c:v>14682.766</c:v>
                </c:pt>
                <c:pt idx="8">
                  <c:v>81.855000000000004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07-4874-91D3-69D4ECED314F}"/>
            </c:ext>
          </c:extLst>
        </c:ser>
        <c:ser>
          <c:idx val="1"/>
          <c:order val="1"/>
          <c:tx>
            <c:strRef>
              <c:f>BaseDatos!$E$7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83687943262410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07-4874-91D3-69D4ECED314F}"/>
                </c:ext>
              </c:extLst>
            </c:dLbl>
            <c:dLbl>
              <c:idx val="5"/>
              <c:layout>
                <c:manualLayout>
                  <c:x val="2.2737608003637933E-2"/>
                  <c:y val="4.629629629629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07-4874-91D3-69D4ECED314F}"/>
                </c:ext>
              </c:extLst>
            </c:dLbl>
            <c:dLbl>
              <c:idx val="7"/>
              <c:layout>
                <c:manualLayout>
                  <c:x val="2.5011368804001819E-2"/>
                  <c:y val="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07-4874-91D3-69D4ECED314F}"/>
                </c:ext>
              </c:extLst>
            </c:dLbl>
            <c:dLbl>
              <c:idx val="8"/>
              <c:layout>
                <c:manualLayout>
                  <c:x val="1.4184397163120567E-2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07-4874-91D3-69D4ECED31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BaseDatos!$C$8:$C$16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BaseDatos!$E$8:$E$16</c:f>
              <c:numCache>
                <c:formatCode>#,##0</c:formatCode>
                <c:ptCount val="9"/>
                <c:pt idx="0">
                  <c:v>18720.562999999998</c:v>
                </c:pt>
                <c:pt idx="1">
                  <c:v>33721.838000000003</c:v>
                </c:pt>
                <c:pt idx="2">
                  <c:v>26.95</c:v>
                </c:pt>
                <c:pt idx="3">
                  <c:v>14840.663</c:v>
                </c:pt>
                <c:pt idx="4">
                  <c:v>489.83300000000003</c:v>
                </c:pt>
                <c:pt idx="5">
                  <c:v>18438.2</c:v>
                </c:pt>
                <c:pt idx="6">
                  <c:v>1.0999999999999999E-2</c:v>
                </c:pt>
                <c:pt idx="7">
                  <c:v>15638.612999999999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07-4874-91D3-69D4ECED3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8470104"/>
        <c:axId val="828477976"/>
      </c:barChart>
      <c:catAx>
        <c:axId val="8284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7976"/>
        <c:crosses val="autoZero"/>
        <c:auto val="1"/>
        <c:lblAlgn val="ctr"/>
        <c:lblOffset val="100"/>
        <c:noMultiLvlLbl val="0"/>
      </c:catAx>
      <c:valAx>
        <c:axId val="82847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0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BaseDatos!$D$19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9558890404729421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A8-4641-868F-8E114A274280}"/>
                </c:ext>
              </c:extLst>
            </c:dLbl>
            <c:dLbl>
              <c:idx val="1"/>
              <c:layout>
                <c:manualLayout>
                  <c:x val="-3.6380172805820829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A8-4641-868F-8E114A274280}"/>
                </c:ext>
              </c:extLst>
            </c:dLbl>
            <c:dLbl>
              <c:idx val="3"/>
              <c:layout>
                <c:manualLayout>
                  <c:x val="-4.320145520691223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A8-4641-868F-8E114A274280}"/>
                </c:ext>
              </c:extLst>
            </c:dLbl>
            <c:dLbl>
              <c:idx val="4"/>
              <c:layout>
                <c:manualLayout>
                  <c:x val="-1.3642564802182894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A8-4641-868F-8E114A274280}"/>
                </c:ext>
              </c:extLst>
            </c:dLbl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BaseDatos!$C$20:$C$28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BaseDatos!$D$20:$D$28</c:f>
              <c:numCache>
                <c:formatCode>#,##0</c:formatCode>
                <c:ptCount val="9"/>
                <c:pt idx="0">
                  <c:v>18720.562999999998</c:v>
                </c:pt>
                <c:pt idx="1">
                  <c:v>33721.838000000003</c:v>
                </c:pt>
                <c:pt idx="2">
                  <c:v>26.95</c:v>
                </c:pt>
                <c:pt idx="3">
                  <c:v>14840.663</c:v>
                </c:pt>
                <c:pt idx="4">
                  <c:v>489.83300000000003</c:v>
                </c:pt>
                <c:pt idx="5">
                  <c:v>18438.2</c:v>
                </c:pt>
                <c:pt idx="6">
                  <c:v>1.0999999999999999E-2</c:v>
                </c:pt>
                <c:pt idx="7">
                  <c:v>15638.612999999999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A8-4641-868F-8E114A274280}"/>
            </c:ext>
          </c:extLst>
        </c:ser>
        <c:ser>
          <c:idx val="1"/>
          <c:order val="1"/>
          <c:tx>
            <c:strRef>
              <c:f>BaseDatos!$E$19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83687943262410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A8-4641-868F-8E114A274280}"/>
                </c:ext>
              </c:extLst>
            </c:dLbl>
            <c:dLbl>
              <c:idx val="5"/>
              <c:layout>
                <c:manualLayout>
                  <c:x val="2.2737608003637933E-2"/>
                  <c:y val="4.629629629629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A8-4641-868F-8E114A274280}"/>
                </c:ext>
              </c:extLst>
            </c:dLbl>
            <c:dLbl>
              <c:idx val="7"/>
              <c:layout>
                <c:manualLayout>
                  <c:x val="2.5011368804001819E-2"/>
                  <c:y val="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A8-4641-868F-8E114A274280}"/>
                </c:ext>
              </c:extLst>
            </c:dLbl>
            <c:dLbl>
              <c:idx val="8"/>
              <c:layout>
                <c:manualLayout>
                  <c:x val="1.4184397163120567E-2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A8-4641-868F-8E114A2742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BaseDatos!$C$20:$C$28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BaseDatos!$E$20:$E$28</c:f>
              <c:numCache>
                <c:formatCode>#,##0</c:formatCode>
                <c:ptCount val="9"/>
                <c:pt idx="0">
                  <c:v>17918.57</c:v>
                </c:pt>
                <c:pt idx="1">
                  <c:v>31296.202000000001</c:v>
                </c:pt>
                <c:pt idx="2">
                  <c:v>91.146000000000001</c:v>
                </c:pt>
                <c:pt idx="3">
                  <c:v>12254.451999999999</c:v>
                </c:pt>
                <c:pt idx="4">
                  <c:v>123.748</c:v>
                </c:pt>
                <c:pt idx="5">
                  <c:v>18857.063999999998</c:v>
                </c:pt>
                <c:pt idx="6">
                  <c:v>3.5999999999999997E-2</c:v>
                </c:pt>
                <c:pt idx="7">
                  <c:v>13351.308999999999</c:v>
                </c:pt>
                <c:pt idx="8">
                  <c:v>204.197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A8-4641-868F-8E114A274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8470104"/>
        <c:axId val="828477976"/>
      </c:barChart>
      <c:catAx>
        <c:axId val="8284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7976"/>
        <c:crosses val="autoZero"/>
        <c:auto val="1"/>
        <c:lblAlgn val="ctr"/>
        <c:lblOffset val="100"/>
        <c:noMultiLvlLbl val="0"/>
      </c:catAx>
      <c:valAx>
        <c:axId val="82847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0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</xdr:row>
      <xdr:rowOff>76200</xdr:rowOff>
    </xdr:from>
    <xdr:to>
      <xdr:col>8</xdr:col>
      <xdr:colOff>257175</xdr:colOff>
      <xdr:row>28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3D8407-9BAF-4ECE-846E-0958C89E4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85724</xdr:colOff>
      <xdr:row>0</xdr:row>
      <xdr:rowOff>94297</xdr:rowOff>
    </xdr:from>
    <xdr:to>
      <xdr:col>14</xdr:col>
      <xdr:colOff>369569</xdr:colOff>
      <xdr:row>21</xdr:row>
      <xdr:rowOff>11430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D25DD46-7227-4E08-AD0A-2064B9789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24</xdr:row>
      <xdr:rowOff>73342</xdr:rowOff>
    </xdr:from>
    <xdr:to>
      <xdr:col>14</xdr:col>
      <xdr:colOff>609600</xdr:colOff>
      <xdr:row>42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7AE84C-C515-4C3D-ACCA-8056CF4A4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483870</xdr:colOff>
      <xdr:row>45</xdr:row>
      <xdr:rowOff>62865</xdr:rowOff>
    </xdr:from>
    <xdr:to>
      <xdr:col>15</xdr:col>
      <xdr:colOff>521970</xdr:colOff>
      <xdr:row>60</xdr:row>
      <xdr:rowOff>62865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FBE5778-0253-44C6-909B-FCA2D69058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647699</xdr:colOff>
      <xdr:row>4</xdr:row>
      <xdr:rowOff>114300</xdr:rowOff>
    </xdr:from>
    <xdr:to>
      <xdr:col>16</xdr:col>
      <xdr:colOff>561974</xdr:colOff>
      <xdr:row>17</xdr:row>
      <xdr:rowOff>104776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D04DA9-F02D-4315-9A93-4A3B27EAF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190499</xdr:rowOff>
    </xdr:from>
    <xdr:to>
      <xdr:col>16</xdr:col>
      <xdr:colOff>676275</xdr:colOff>
      <xdr:row>37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240722-F6E4-436D-9CE6-1E3318112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CRISTINA/ISSES%202020/1.8%20SECTOR%20P&#218;BLICO/1.8.2%20Presupuestos%20de%20las%20entidades%20locales%20(2020)/Gr&#225;fico%201.8.2-7%20(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 1.8.2-7"/>
      <sheetName val="Hoja1"/>
    </sheetNames>
    <sheetDataSet>
      <sheetData sheetId="0"/>
      <sheetData sheetId="1">
        <row r="2">
          <cell r="C2">
            <v>2017</v>
          </cell>
          <cell r="D2">
            <v>2018</v>
          </cell>
        </row>
        <row r="3">
          <cell r="B3" t="str">
            <v>AVILA</v>
          </cell>
          <cell r="C3">
            <v>10282.972</v>
          </cell>
          <cell r="D3">
            <v>5839.7860000000001</v>
          </cell>
        </row>
        <row r="4">
          <cell r="B4" t="str">
            <v>BURGOS</v>
          </cell>
          <cell r="C4">
            <v>42708.591999999997</v>
          </cell>
          <cell r="D4">
            <v>42097.057000000001</v>
          </cell>
        </row>
        <row r="5">
          <cell r="B5" t="str">
            <v>LEON</v>
          </cell>
          <cell r="C5">
            <v>3141.0320000000002</v>
          </cell>
          <cell r="D5">
            <v>0</v>
          </cell>
        </row>
        <row r="6">
          <cell r="B6" t="str">
            <v>PALENCIA</v>
          </cell>
          <cell r="C6">
            <v>18659.475999999999</v>
          </cell>
          <cell r="D6">
            <v>16884.550999999999</v>
          </cell>
        </row>
        <row r="7">
          <cell r="B7" t="str">
            <v>SALAMANCA</v>
          </cell>
          <cell r="C7">
            <v>220.74700000000001</v>
          </cell>
          <cell r="D7">
            <v>61.935000000000002</v>
          </cell>
        </row>
        <row r="8">
          <cell r="B8" t="str">
            <v>SEGOVIA</v>
          </cell>
          <cell r="C8">
            <v>15379.287</v>
          </cell>
          <cell r="D8">
            <v>12025.156000000001</v>
          </cell>
        </row>
        <row r="9">
          <cell r="B9" t="str">
            <v>SORIA</v>
          </cell>
          <cell r="C9">
            <v>9.4E-2</v>
          </cell>
          <cell r="D9">
            <v>2.8000000000000001E-2</v>
          </cell>
        </row>
        <row r="10">
          <cell r="B10" t="str">
            <v>VALLADOLID</v>
          </cell>
          <cell r="C10">
            <v>19491.597000000002</v>
          </cell>
          <cell r="D10">
            <v>15157.36</v>
          </cell>
        </row>
        <row r="11">
          <cell r="B11" t="str">
            <v>ZAMORA</v>
          </cell>
          <cell r="C11">
            <v>3500.04</v>
          </cell>
          <cell r="D11">
            <v>326</v>
          </cell>
        </row>
        <row r="25">
          <cell r="C25">
            <v>2018</v>
          </cell>
          <cell r="D25">
            <v>2019</v>
          </cell>
        </row>
        <row r="26">
          <cell r="B26" t="str">
            <v>AVILA</v>
          </cell>
          <cell r="C26">
            <v>5839.7860000000001</v>
          </cell>
          <cell r="D26">
            <v>4233.152</v>
          </cell>
        </row>
        <row r="27">
          <cell r="B27" t="str">
            <v>BURGOS</v>
          </cell>
          <cell r="C27">
            <v>42097.057000000001</v>
          </cell>
          <cell r="D27">
            <v>36015.707000000002</v>
          </cell>
        </row>
        <row r="28">
          <cell r="B28" t="str">
            <v>LEON</v>
          </cell>
          <cell r="C28">
            <v>0</v>
          </cell>
          <cell r="D28">
            <v>423.03399999999999</v>
          </cell>
        </row>
        <row r="29">
          <cell r="B29" t="str">
            <v>PALENCIA</v>
          </cell>
          <cell r="C29">
            <v>16884.550999999999</v>
          </cell>
          <cell r="D29">
            <v>12889.1</v>
          </cell>
        </row>
        <row r="30">
          <cell r="B30" t="str">
            <v>SALAMANCA</v>
          </cell>
          <cell r="C30">
            <v>61.935000000000002</v>
          </cell>
          <cell r="D30">
            <v>102.357</v>
          </cell>
        </row>
        <row r="31">
          <cell r="B31" t="str">
            <v>SEGOVIA</v>
          </cell>
          <cell r="C31">
            <v>12025.156000000001</v>
          </cell>
          <cell r="D31">
            <v>26123.931</v>
          </cell>
        </row>
        <row r="32">
          <cell r="B32" t="str">
            <v>SORIA</v>
          </cell>
          <cell r="C32">
            <v>2.8000000000000001E-2</v>
          </cell>
          <cell r="D32">
            <v>1.7999999999999999E-2</v>
          </cell>
        </row>
        <row r="33">
          <cell r="B33" t="str">
            <v>VALLADOLID</v>
          </cell>
          <cell r="C33">
            <v>15157.36</v>
          </cell>
          <cell r="D33">
            <v>12717.993</v>
          </cell>
        </row>
        <row r="34">
          <cell r="B34" t="str">
            <v>ZAMORA</v>
          </cell>
          <cell r="C34">
            <v>326</v>
          </cell>
          <cell r="D34">
            <v>244.85300000000001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992DD-E30A-4003-B77D-BAAA500EDD1C}">
  <sheetPr>
    <pageSetUpPr fitToPage="1"/>
  </sheetPr>
  <dimension ref="A1:L30"/>
  <sheetViews>
    <sheetView workbookViewId="0">
      <selection activeCell="P21" sqref="P21"/>
    </sheetView>
  </sheetViews>
  <sheetFormatPr baseColWidth="10" defaultRowHeight="15" x14ac:dyDescent="0.25"/>
  <cols>
    <col min="7" max="7" width="11.42578125" customWidth="1"/>
    <col min="9" max="9" width="5" customWidth="1"/>
  </cols>
  <sheetData>
    <row r="1" spans="1:12" x14ac:dyDescent="0.25">
      <c r="A1" s="1" t="s">
        <v>37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2"/>
      <c r="K3" s="2"/>
      <c r="L3" s="2"/>
    </row>
    <row r="4" spans="1:12" x14ac:dyDescent="0.25">
      <c r="A4" s="3" t="s">
        <v>38</v>
      </c>
      <c r="B4" s="3"/>
      <c r="C4" s="3"/>
      <c r="D4" s="3"/>
      <c r="E4" s="3"/>
      <c r="F4" s="3"/>
      <c r="G4" s="3"/>
      <c r="H4" s="3"/>
      <c r="I4" s="3"/>
      <c r="J4" s="2"/>
      <c r="K4" s="2"/>
      <c r="L4" s="2"/>
    </row>
    <row r="5" spans="1:12" x14ac:dyDescent="0.25">
      <c r="A5" s="3" t="s">
        <v>0</v>
      </c>
      <c r="B5" s="3"/>
      <c r="C5" s="3"/>
      <c r="D5" s="3"/>
      <c r="E5" s="3"/>
      <c r="F5" s="3"/>
      <c r="G5" s="3"/>
      <c r="H5" s="3"/>
      <c r="I5" s="3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2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2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6.5" customHeight="1" x14ac:dyDescent="0.25">
      <c r="A30" s="2" t="s">
        <v>24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67B1A-84A9-4169-8899-C0C18442BC5E}">
  <dimension ref="B2:H91"/>
  <sheetViews>
    <sheetView workbookViewId="0">
      <selection activeCell="M65" sqref="M65"/>
    </sheetView>
  </sheetViews>
  <sheetFormatPr baseColWidth="10" defaultRowHeight="15" x14ac:dyDescent="0.25"/>
  <sheetData>
    <row r="2" spans="2:6" x14ac:dyDescent="0.25">
      <c r="C2" s="4">
        <v>2017</v>
      </c>
      <c r="D2" s="4">
        <v>2018</v>
      </c>
    </row>
    <row r="3" spans="2:6" x14ac:dyDescent="0.25">
      <c r="B3" s="5" t="s">
        <v>2</v>
      </c>
      <c r="C3" s="6">
        <v>10282.972</v>
      </c>
      <c r="D3" s="6">
        <v>5839.7860000000001</v>
      </c>
      <c r="E3" s="7">
        <f>D3-C3</f>
        <v>-4443.1859999999997</v>
      </c>
      <c r="F3" s="8">
        <f>(D3*100/C3)-100</f>
        <v>-43.20916170928016</v>
      </c>
    </row>
    <row r="4" spans="2:6" x14ac:dyDescent="0.25">
      <c r="B4" s="9" t="s">
        <v>3</v>
      </c>
      <c r="C4" s="10">
        <v>42708.591999999997</v>
      </c>
      <c r="D4" s="10">
        <v>42097.057000000001</v>
      </c>
      <c r="E4" s="7">
        <f t="shared" ref="E4:E11" si="0">D4-C4</f>
        <v>-611.53499999999622</v>
      </c>
      <c r="F4" s="8">
        <f t="shared" ref="F4:F11" si="1">(D4*100/C4)-100</f>
        <v>-1.4318781569759835</v>
      </c>
    </row>
    <row r="5" spans="2:6" x14ac:dyDescent="0.25">
      <c r="B5" s="5" t="s">
        <v>4</v>
      </c>
      <c r="C5" s="6">
        <v>3141.0320000000002</v>
      </c>
      <c r="D5" s="6">
        <v>0</v>
      </c>
      <c r="E5" s="7">
        <f t="shared" si="0"/>
        <v>-3141.0320000000002</v>
      </c>
      <c r="F5" s="8">
        <f t="shared" si="1"/>
        <v>-100</v>
      </c>
    </row>
    <row r="6" spans="2:6" x14ac:dyDescent="0.25">
      <c r="B6" s="9" t="s">
        <v>5</v>
      </c>
      <c r="C6" s="10">
        <v>18659.475999999999</v>
      </c>
      <c r="D6" s="10">
        <v>16884.550999999999</v>
      </c>
      <c r="E6" s="7">
        <f t="shared" si="0"/>
        <v>-1774.9249999999993</v>
      </c>
      <c r="F6" s="8">
        <f t="shared" si="1"/>
        <v>-9.5121910175827082</v>
      </c>
    </row>
    <row r="7" spans="2:6" x14ac:dyDescent="0.25">
      <c r="B7" s="5" t="s">
        <v>6</v>
      </c>
      <c r="C7" s="6">
        <v>220.74700000000001</v>
      </c>
      <c r="D7" s="6">
        <v>61.935000000000002</v>
      </c>
      <c r="E7" s="7">
        <f t="shared" si="0"/>
        <v>-158.81200000000001</v>
      </c>
      <c r="F7" s="8">
        <f t="shared" si="1"/>
        <v>-71.942993562766418</v>
      </c>
    </row>
    <row r="8" spans="2:6" x14ac:dyDescent="0.25">
      <c r="B8" s="9" t="s">
        <v>7</v>
      </c>
      <c r="C8" s="10">
        <v>15379.287</v>
      </c>
      <c r="D8" s="10">
        <v>12025.156000000001</v>
      </c>
      <c r="E8" s="7">
        <f t="shared" si="0"/>
        <v>-3354.1309999999994</v>
      </c>
      <c r="F8" s="8">
        <f t="shared" si="1"/>
        <v>-21.80940507840188</v>
      </c>
    </row>
    <row r="9" spans="2:6" x14ac:dyDescent="0.25">
      <c r="B9" s="5" t="s">
        <v>8</v>
      </c>
      <c r="C9" s="6">
        <v>9.4E-2</v>
      </c>
      <c r="D9" s="6">
        <v>2.8000000000000001E-2</v>
      </c>
      <c r="E9" s="7">
        <f t="shared" si="0"/>
        <v>-6.6000000000000003E-2</v>
      </c>
      <c r="F9" s="8">
        <f t="shared" si="1"/>
        <v>-70.212765957446805</v>
      </c>
    </row>
    <row r="10" spans="2:6" x14ac:dyDescent="0.25">
      <c r="B10" s="9" t="s">
        <v>9</v>
      </c>
      <c r="C10" s="10">
        <v>19491.597000000002</v>
      </c>
      <c r="D10" s="10">
        <v>15157.36</v>
      </c>
      <c r="E10" s="7">
        <f t="shared" si="0"/>
        <v>-4334.237000000001</v>
      </c>
      <c r="F10" s="8">
        <f t="shared" si="1"/>
        <v>-22.236438604799801</v>
      </c>
    </row>
    <row r="11" spans="2:6" x14ac:dyDescent="0.25">
      <c r="B11" s="5" t="s">
        <v>10</v>
      </c>
      <c r="C11" s="6">
        <v>3500.04</v>
      </c>
      <c r="D11" s="6">
        <v>326</v>
      </c>
      <c r="E11" s="7">
        <f t="shared" si="0"/>
        <v>-3174.04</v>
      </c>
      <c r="F11" s="8">
        <f t="shared" si="1"/>
        <v>-90.685820733477328</v>
      </c>
    </row>
    <row r="12" spans="2:6" x14ac:dyDescent="0.25">
      <c r="C12" s="7">
        <f>SUM(C3:C11)</f>
        <v>113383.83699999998</v>
      </c>
      <c r="D12" s="7">
        <f>SUM(D3:D11)</f>
        <v>92391.873000000007</v>
      </c>
      <c r="E12" s="7">
        <f>C12-D12</f>
        <v>20991.963999999978</v>
      </c>
    </row>
    <row r="13" spans="2:6" x14ac:dyDescent="0.25">
      <c r="D13" s="4">
        <v>2019</v>
      </c>
      <c r="E13" s="11">
        <f>(D12*100/C12)-100</f>
        <v>-18.514070925294206</v>
      </c>
    </row>
    <row r="14" spans="2:6" x14ac:dyDescent="0.25">
      <c r="B14" s="12" t="s">
        <v>2</v>
      </c>
      <c r="C14" s="12" t="s">
        <v>11</v>
      </c>
      <c r="D14" s="13">
        <v>4233.152</v>
      </c>
    </row>
    <row r="15" spans="2:6" x14ac:dyDescent="0.25">
      <c r="B15" s="14" t="s">
        <v>3</v>
      </c>
      <c r="C15" s="14" t="s">
        <v>12</v>
      </c>
      <c r="D15" s="15">
        <v>36015.707000000002</v>
      </c>
    </row>
    <row r="16" spans="2:6" x14ac:dyDescent="0.25">
      <c r="B16" s="12" t="s">
        <v>4</v>
      </c>
      <c r="C16" s="12" t="s">
        <v>13</v>
      </c>
      <c r="D16" s="13">
        <v>423.03399999999999</v>
      </c>
    </row>
    <row r="17" spans="2:6" x14ac:dyDescent="0.25">
      <c r="B17" s="14" t="s">
        <v>5</v>
      </c>
      <c r="C17" s="14" t="s">
        <v>14</v>
      </c>
      <c r="D17" s="15">
        <v>12889.1</v>
      </c>
    </row>
    <row r="18" spans="2:6" x14ac:dyDescent="0.25">
      <c r="B18" s="12" t="s">
        <v>6</v>
      </c>
      <c r="C18" s="12" t="s">
        <v>15</v>
      </c>
      <c r="D18" s="13">
        <v>102.357</v>
      </c>
    </row>
    <row r="19" spans="2:6" x14ac:dyDescent="0.25">
      <c r="B19" s="14" t="s">
        <v>7</v>
      </c>
      <c r="C19" s="14" t="s">
        <v>16</v>
      </c>
      <c r="D19" s="15">
        <v>26123.931</v>
      </c>
    </row>
    <row r="20" spans="2:6" x14ac:dyDescent="0.25">
      <c r="B20" s="12" t="s">
        <v>8</v>
      </c>
      <c r="C20" s="12" t="s">
        <v>17</v>
      </c>
      <c r="D20" s="13">
        <v>1.7999999999999999E-2</v>
      </c>
    </row>
    <row r="21" spans="2:6" x14ac:dyDescent="0.25">
      <c r="B21" s="14" t="s">
        <v>9</v>
      </c>
      <c r="C21" s="14" t="s">
        <v>18</v>
      </c>
      <c r="D21" s="15">
        <v>12717.993</v>
      </c>
    </row>
    <row r="22" spans="2:6" x14ac:dyDescent="0.25">
      <c r="B22" s="12" t="s">
        <v>10</v>
      </c>
      <c r="C22" s="12" t="s">
        <v>19</v>
      </c>
      <c r="D22" s="13">
        <v>244.85300000000001</v>
      </c>
    </row>
    <row r="25" spans="2:6" x14ac:dyDescent="0.25">
      <c r="C25" s="4">
        <v>2018</v>
      </c>
      <c r="D25" s="4">
        <v>2019</v>
      </c>
    </row>
    <row r="26" spans="2:6" x14ac:dyDescent="0.25">
      <c r="B26" s="5" t="s">
        <v>2</v>
      </c>
      <c r="C26" s="6">
        <v>5839.7860000000001</v>
      </c>
      <c r="D26" s="13">
        <v>4233.152</v>
      </c>
      <c r="E26" s="7">
        <f>D26-C26</f>
        <v>-1606.634</v>
      </c>
      <c r="F26" s="16">
        <f t="shared" ref="F26:F34" si="2">(D26*100/C26)-100</f>
        <v>-27.511864304616637</v>
      </c>
    </row>
    <row r="27" spans="2:6" x14ac:dyDescent="0.25">
      <c r="B27" s="9" t="s">
        <v>3</v>
      </c>
      <c r="C27" s="10">
        <v>42097.057000000001</v>
      </c>
      <c r="D27" s="15">
        <v>36015.707000000002</v>
      </c>
      <c r="E27" s="7">
        <f t="shared" ref="E27:E34" si="3">D27-C27</f>
        <v>-6081.3499999999985</v>
      </c>
      <c r="F27" s="16">
        <f t="shared" si="2"/>
        <v>-14.446021725461705</v>
      </c>
    </row>
    <row r="28" spans="2:6" x14ac:dyDescent="0.25">
      <c r="B28" s="5" t="s">
        <v>4</v>
      </c>
      <c r="C28" s="6">
        <v>0</v>
      </c>
      <c r="D28" s="13">
        <v>423.03399999999999</v>
      </c>
      <c r="E28" s="17">
        <f t="shared" si="3"/>
        <v>423.03399999999999</v>
      </c>
      <c r="F28" s="16" t="s">
        <v>20</v>
      </c>
    </row>
    <row r="29" spans="2:6" x14ac:dyDescent="0.25">
      <c r="B29" s="9" t="s">
        <v>5</v>
      </c>
      <c r="C29" s="10">
        <v>16884.550999999999</v>
      </c>
      <c r="D29" s="15">
        <v>12889.1</v>
      </c>
      <c r="E29" s="7">
        <f t="shared" si="3"/>
        <v>-3995.4509999999991</v>
      </c>
      <c r="F29" s="16">
        <f>(D29*100/C29)-100</f>
        <v>-23.663353559120409</v>
      </c>
    </row>
    <row r="30" spans="2:6" x14ac:dyDescent="0.25">
      <c r="B30" s="5" t="s">
        <v>6</v>
      </c>
      <c r="C30" s="6">
        <v>61.935000000000002</v>
      </c>
      <c r="D30" s="13">
        <v>102.357</v>
      </c>
      <c r="E30" s="17">
        <f t="shared" si="3"/>
        <v>40.421999999999997</v>
      </c>
      <c r="F30" s="16">
        <f t="shared" si="2"/>
        <v>65.265197384354565</v>
      </c>
    </row>
    <row r="31" spans="2:6" x14ac:dyDescent="0.25">
      <c r="B31" s="9" t="s">
        <v>7</v>
      </c>
      <c r="C31" s="10">
        <v>12025.156000000001</v>
      </c>
      <c r="D31" s="15">
        <v>26123.931</v>
      </c>
      <c r="E31" s="17">
        <f t="shared" si="3"/>
        <v>14098.775</v>
      </c>
      <c r="F31" s="16">
        <f t="shared" si="2"/>
        <v>117.2440091421683</v>
      </c>
    </row>
    <row r="32" spans="2:6" x14ac:dyDescent="0.25">
      <c r="B32" s="5" t="s">
        <v>8</v>
      </c>
      <c r="C32" s="6">
        <v>2.8000000000000001E-2</v>
      </c>
      <c r="D32" s="13">
        <v>1.7999999999999999E-2</v>
      </c>
      <c r="E32" s="7">
        <f t="shared" si="3"/>
        <v>-1.0000000000000002E-2</v>
      </c>
      <c r="F32" s="16" t="s">
        <v>20</v>
      </c>
    </row>
    <row r="33" spans="2:6" x14ac:dyDescent="0.25">
      <c r="B33" s="9" t="s">
        <v>9</v>
      </c>
      <c r="C33" s="10">
        <v>15157.36</v>
      </c>
      <c r="D33" s="15">
        <v>12717.993</v>
      </c>
      <c r="E33" s="7">
        <f t="shared" si="3"/>
        <v>-2439.3670000000002</v>
      </c>
      <c r="F33" s="16">
        <f t="shared" si="2"/>
        <v>-16.093613927491333</v>
      </c>
    </row>
    <row r="34" spans="2:6" x14ac:dyDescent="0.25">
      <c r="B34" s="5" t="s">
        <v>10</v>
      </c>
      <c r="C34" s="6">
        <v>326</v>
      </c>
      <c r="D34" s="13">
        <v>244.85300000000001</v>
      </c>
      <c r="E34" s="7">
        <f t="shared" si="3"/>
        <v>-81.146999999999991</v>
      </c>
      <c r="F34" s="16">
        <f t="shared" si="2"/>
        <v>-24.89171779141104</v>
      </c>
    </row>
    <row r="35" spans="2:6" x14ac:dyDescent="0.25">
      <c r="C35" s="7">
        <f>SUM(C26:C34)</f>
        <v>92391.873000000007</v>
      </c>
      <c r="D35" s="7">
        <f>SUM(D26:D34)</f>
        <v>92750.145000000004</v>
      </c>
      <c r="E35" s="7">
        <f>D35-C35</f>
        <v>358.27199999999721</v>
      </c>
      <c r="F35" s="16">
        <f>(D35*100/C35)-100</f>
        <v>0.3877743662583697</v>
      </c>
    </row>
    <row r="40" spans="2:6" x14ac:dyDescent="0.25">
      <c r="B40">
        <v>2020</v>
      </c>
    </row>
    <row r="41" spans="2:6" x14ac:dyDescent="0.25">
      <c r="B41" s="18" t="s">
        <v>2</v>
      </c>
      <c r="C41" s="18" t="s">
        <v>11</v>
      </c>
      <c r="D41" s="19">
        <v>5486.357</v>
      </c>
    </row>
    <row r="42" spans="2:6" x14ac:dyDescent="0.25">
      <c r="B42" s="18" t="s">
        <v>3</v>
      </c>
      <c r="C42" s="18" t="s">
        <v>12</v>
      </c>
      <c r="D42" s="19">
        <v>37015.279000000002</v>
      </c>
    </row>
    <row r="43" spans="2:6" x14ac:dyDescent="0.25">
      <c r="B43" s="18" t="s">
        <v>4</v>
      </c>
      <c r="C43" s="18" t="s">
        <v>13</v>
      </c>
      <c r="D43" s="19">
        <v>0</v>
      </c>
    </row>
    <row r="44" spans="2:6" x14ac:dyDescent="0.25">
      <c r="B44" s="18" t="s">
        <v>5</v>
      </c>
      <c r="C44" s="18" t="s">
        <v>14</v>
      </c>
      <c r="D44" s="19">
        <v>14671.602999999999</v>
      </c>
    </row>
    <row r="45" spans="2:6" x14ac:dyDescent="0.25">
      <c r="B45" s="18" t="s">
        <v>6</v>
      </c>
      <c r="C45" s="18" t="s">
        <v>15</v>
      </c>
      <c r="D45" s="19">
        <v>653.01900000000001</v>
      </c>
    </row>
    <row r="46" spans="2:6" x14ac:dyDescent="0.25">
      <c r="B46" s="18" t="s">
        <v>7</v>
      </c>
      <c r="C46" s="18" t="s">
        <v>16</v>
      </c>
      <c r="D46" s="19">
        <v>17115.978999999999</v>
      </c>
    </row>
    <row r="47" spans="2:6" x14ac:dyDescent="0.25">
      <c r="B47" s="18" t="s">
        <v>8</v>
      </c>
      <c r="C47" s="18" t="s">
        <v>17</v>
      </c>
      <c r="D47" s="19">
        <v>0</v>
      </c>
    </row>
    <row r="48" spans="2:6" x14ac:dyDescent="0.25">
      <c r="B48" s="18" t="s">
        <v>9</v>
      </c>
      <c r="C48" s="18" t="s">
        <v>18</v>
      </c>
      <c r="D48" s="19">
        <v>10480.462</v>
      </c>
    </row>
    <row r="49" spans="2:8" x14ac:dyDescent="0.25">
      <c r="B49" s="18" t="s">
        <v>10</v>
      </c>
      <c r="C49" s="18" t="s">
        <v>20</v>
      </c>
    </row>
    <row r="51" spans="2:8" x14ac:dyDescent="0.25">
      <c r="C51" s="4">
        <v>2019</v>
      </c>
      <c r="D51" s="4">
        <v>2020</v>
      </c>
      <c r="G51" t="s">
        <v>21</v>
      </c>
    </row>
    <row r="52" spans="2:8" x14ac:dyDescent="0.25">
      <c r="B52" s="5" t="s">
        <v>2</v>
      </c>
      <c r="C52" s="13">
        <v>4233.152</v>
      </c>
      <c r="D52" s="13">
        <f>D41</f>
        <v>5486.357</v>
      </c>
      <c r="E52" s="17">
        <f>D52-C52</f>
        <v>1253.2049999999999</v>
      </c>
      <c r="F52" s="16">
        <f t="shared" ref="F52:F53" si="4">(D52*100/C52)-100</f>
        <v>29.604535816337318</v>
      </c>
      <c r="G52" s="16">
        <f>D52*100/D$61</f>
        <v>6.4103665263048208</v>
      </c>
    </row>
    <row r="53" spans="2:8" x14ac:dyDescent="0.25">
      <c r="B53" s="9" t="s">
        <v>3</v>
      </c>
      <c r="C53" s="15">
        <v>36015.707000000002</v>
      </c>
      <c r="D53" s="15">
        <f t="shared" ref="D53:D59" si="5">D42</f>
        <v>37015.279000000002</v>
      </c>
      <c r="E53" s="17">
        <f t="shared" ref="E53:E60" si="6">D53-C53</f>
        <v>999.57200000000012</v>
      </c>
      <c r="F53" s="16">
        <f t="shared" si="4"/>
        <v>2.7753779760591755</v>
      </c>
      <c r="G53" s="16">
        <f t="shared" ref="G53:G61" si="7">D53*100/D$61</f>
        <v>43.24937394038227</v>
      </c>
    </row>
    <row r="54" spans="2:8" x14ac:dyDescent="0.25">
      <c r="B54" s="5" t="s">
        <v>4</v>
      </c>
      <c r="C54" s="13">
        <v>423.03399999999999</v>
      </c>
      <c r="D54" s="13">
        <f t="shared" si="5"/>
        <v>0</v>
      </c>
      <c r="E54" s="20">
        <f t="shared" si="6"/>
        <v>-423.03399999999999</v>
      </c>
      <c r="F54" s="16" t="s">
        <v>20</v>
      </c>
      <c r="G54" s="16">
        <f t="shared" si="7"/>
        <v>0</v>
      </c>
    </row>
    <row r="55" spans="2:8" x14ac:dyDescent="0.25">
      <c r="B55" s="9" t="s">
        <v>5</v>
      </c>
      <c r="C55" s="15">
        <v>12889.1</v>
      </c>
      <c r="D55" s="15">
        <f t="shared" si="5"/>
        <v>14671.602999999999</v>
      </c>
      <c r="E55" s="17">
        <f t="shared" si="6"/>
        <v>1782.5029999999988</v>
      </c>
      <c r="F55" s="16">
        <f>(D55*100/C55)-100</f>
        <v>13.829538136875328</v>
      </c>
      <c r="G55" s="16">
        <f t="shared" si="7"/>
        <v>17.142587104417991</v>
      </c>
    </row>
    <row r="56" spans="2:8" x14ac:dyDescent="0.25">
      <c r="B56" s="5" t="s">
        <v>6</v>
      </c>
      <c r="C56" s="13">
        <v>102.357</v>
      </c>
      <c r="D56" s="13">
        <f t="shared" si="5"/>
        <v>653.01900000000001</v>
      </c>
      <c r="E56" s="17">
        <f t="shared" si="6"/>
        <v>550.66200000000003</v>
      </c>
      <c r="F56" s="16">
        <f t="shared" ref="F56:F57" si="8">(D56*100/C56)-100</f>
        <v>537.98176968844336</v>
      </c>
      <c r="G56" s="16">
        <f t="shared" si="7"/>
        <v>0.76300013627276686</v>
      </c>
    </row>
    <row r="57" spans="2:8" x14ac:dyDescent="0.25">
      <c r="B57" s="9" t="s">
        <v>7</v>
      </c>
      <c r="C57" s="15">
        <v>26123.931</v>
      </c>
      <c r="D57" s="15">
        <f t="shared" si="5"/>
        <v>17115.978999999999</v>
      </c>
      <c r="E57" s="20">
        <f t="shared" si="6"/>
        <v>-9007.9520000000011</v>
      </c>
      <c r="F57" s="16">
        <f t="shared" si="8"/>
        <v>-34.481609984347301</v>
      </c>
      <c r="G57" s="16">
        <f t="shared" si="7"/>
        <v>19.99864369863942</v>
      </c>
    </row>
    <row r="58" spans="2:8" x14ac:dyDescent="0.25">
      <c r="B58" s="5" t="s">
        <v>8</v>
      </c>
      <c r="C58" s="13">
        <v>1.7999999999999999E-2</v>
      </c>
      <c r="D58" s="13">
        <f t="shared" si="5"/>
        <v>0</v>
      </c>
      <c r="E58" s="7">
        <f t="shared" si="6"/>
        <v>-1.7999999999999999E-2</v>
      </c>
      <c r="F58" s="16" t="s">
        <v>20</v>
      </c>
      <c r="G58" s="16">
        <f t="shared" si="7"/>
        <v>0</v>
      </c>
    </row>
    <row r="59" spans="2:8" x14ac:dyDescent="0.25">
      <c r="B59" s="9" t="s">
        <v>9</v>
      </c>
      <c r="C59" s="15">
        <v>12717.993</v>
      </c>
      <c r="D59" s="15">
        <f t="shared" si="5"/>
        <v>10480.462</v>
      </c>
      <c r="E59" s="20">
        <f t="shared" si="6"/>
        <v>-2237.5310000000009</v>
      </c>
      <c r="F59" s="16">
        <f t="shared" ref="F59:F60" si="9">(D59*100/C59)-100</f>
        <v>-17.593428459977929</v>
      </c>
      <c r="G59" s="16">
        <f t="shared" si="7"/>
        <v>12.245576214783267</v>
      </c>
    </row>
    <row r="60" spans="2:8" x14ac:dyDescent="0.25">
      <c r="B60" s="5" t="s">
        <v>10</v>
      </c>
      <c r="C60" s="13">
        <v>244.85300000000001</v>
      </c>
      <c r="D60" s="13">
        <v>163</v>
      </c>
      <c r="E60" s="20">
        <f t="shared" si="6"/>
        <v>-81.853000000000009</v>
      </c>
      <c r="F60" s="16">
        <f t="shared" si="9"/>
        <v>-33.429445422355457</v>
      </c>
      <c r="G60" s="16">
        <f t="shared" si="7"/>
        <v>0.19045237919947353</v>
      </c>
    </row>
    <row r="61" spans="2:8" x14ac:dyDescent="0.25">
      <c r="C61" s="7">
        <f>SUM(C52:C60)</f>
        <v>92750.145000000004</v>
      </c>
      <c r="D61" s="7">
        <f>SUM(D52:D60)</f>
        <v>85585.698999999993</v>
      </c>
      <c r="E61" s="7">
        <f>D61-C61</f>
        <v>-7164.4460000000108</v>
      </c>
      <c r="F61" s="16">
        <f>(D61*100/C61)-100</f>
        <v>-7.7244580048904652</v>
      </c>
      <c r="G61" s="16">
        <f t="shared" si="7"/>
        <v>99.999999999999986</v>
      </c>
    </row>
    <row r="62" spans="2:8" x14ac:dyDescent="0.25">
      <c r="D62" s="24" t="s">
        <v>23</v>
      </c>
      <c r="E62" s="24"/>
      <c r="F62" s="24"/>
      <c r="G62" s="24"/>
      <c r="H62" s="24"/>
    </row>
    <row r="82" spans="3:3" ht="34.5" thickBot="1" x14ac:dyDescent="0.3">
      <c r="C82" s="21" t="s">
        <v>22</v>
      </c>
    </row>
    <row r="83" spans="3:3" x14ac:dyDescent="0.25">
      <c r="C83" s="22">
        <v>5639.0290000000005</v>
      </c>
    </row>
    <row r="84" spans="3:3" x14ac:dyDescent="0.25">
      <c r="C84" s="23">
        <v>31365.672999999999</v>
      </c>
    </row>
    <row r="85" spans="3:3" x14ac:dyDescent="0.25">
      <c r="C85" s="22">
        <v>0</v>
      </c>
    </row>
    <row r="86" spans="3:3" x14ac:dyDescent="0.25">
      <c r="C86" s="23">
        <v>14927.804</v>
      </c>
    </row>
    <row r="87" spans="3:3" x14ac:dyDescent="0.25">
      <c r="C87" s="22">
        <v>50.374000000000002</v>
      </c>
    </row>
    <row r="88" spans="3:3" x14ac:dyDescent="0.25">
      <c r="C88" s="23">
        <v>14387.135</v>
      </c>
    </row>
    <row r="89" spans="3:3" x14ac:dyDescent="0.25">
      <c r="C89" s="22">
        <v>3.2000000000000001E-2</v>
      </c>
    </row>
    <row r="90" spans="3:3" x14ac:dyDescent="0.25">
      <c r="C90" s="23">
        <v>14682.766</v>
      </c>
    </row>
    <row r="91" spans="3:3" x14ac:dyDescent="0.25">
      <c r="C91" s="22">
        <v>81.855000000000004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4E2B-DB33-4E8D-8132-C6674CB2E69A}">
  <dimension ref="C7:R39"/>
  <sheetViews>
    <sheetView tabSelected="1" topLeftCell="A4" workbookViewId="0">
      <selection activeCell="H21" sqref="H21"/>
    </sheetView>
  </sheetViews>
  <sheetFormatPr baseColWidth="10" defaultRowHeight="15" x14ac:dyDescent="0.25"/>
  <sheetData>
    <row r="7" spans="3:18" x14ac:dyDescent="0.25">
      <c r="D7" s="4">
        <v>2021</v>
      </c>
      <c r="E7" s="4">
        <v>2022</v>
      </c>
      <c r="H7" t="s">
        <v>21</v>
      </c>
    </row>
    <row r="8" spans="3:18" x14ac:dyDescent="0.25">
      <c r="C8" s="5" t="s">
        <v>2</v>
      </c>
      <c r="D8" s="13">
        <v>5639.0290000000005</v>
      </c>
      <c r="E8" s="13">
        <v>18720.562999999998</v>
      </c>
      <c r="F8" s="17">
        <f t="shared" ref="F8:F16" si="0">E8-D8</f>
        <v>13081.533999999998</v>
      </c>
      <c r="G8" s="16">
        <f>(E8*100/D8)-100</f>
        <v>231.98203094894524</v>
      </c>
      <c r="H8" s="16">
        <f t="shared" ref="H8:H17" si="1">E8*100/E$17</f>
        <v>18.375711353976222</v>
      </c>
    </row>
    <row r="9" spans="3:18" x14ac:dyDescent="0.25">
      <c r="C9" s="9" t="s">
        <v>3</v>
      </c>
      <c r="D9" s="15">
        <v>31365.672999999999</v>
      </c>
      <c r="E9" s="15">
        <v>33721.838000000003</v>
      </c>
      <c r="F9" s="17">
        <f t="shared" si="0"/>
        <v>2356.1650000000045</v>
      </c>
      <c r="G9" s="16">
        <f>(E9*100/D9)-100</f>
        <v>7.511922348995995</v>
      </c>
      <c r="H9" s="16">
        <f t="shared" si="1"/>
        <v>33.100647742995065</v>
      </c>
    </row>
    <row r="10" spans="3:18" x14ac:dyDescent="0.25">
      <c r="C10" s="5" t="s">
        <v>4</v>
      </c>
      <c r="D10" s="13">
        <v>0</v>
      </c>
      <c r="E10" s="13">
        <v>26.95</v>
      </c>
      <c r="F10" s="20">
        <f t="shared" si="0"/>
        <v>26.95</v>
      </c>
      <c r="G10" s="16" t="s">
        <v>20</v>
      </c>
      <c r="H10" s="16">
        <f t="shared" si="1"/>
        <v>2.6453553826861896E-2</v>
      </c>
    </row>
    <row r="11" spans="3:18" x14ac:dyDescent="0.25">
      <c r="C11" s="9" t="s">
        <v>5</v>
      </c>
      <c r="D11" s="15">
        <v>14927.804</v>
      </c>
      <c r="E11" s="15">
        <v>14840.663</v>
      </c>
      <c r="F11" s="17">
        <f t="shared" si="0"/>
        <v>-87.140999999999622</v>
      </c>
      <c r="G11" s="16">
        <f>(E11*100/D11)-100</f>
        <v>-0.58374962586593426</v>
      </c>
      <c r="H11" s="16">
        <f t="shared" si="1"/>
        <v>14.567283024000659</v>
      </c>
      <c r="R11" t="s">
        <v>40</v>
      </c>
    </row>
    <row r="12" spans="3:18" x14ac:dyDescent="0.25">
      <c r="C12" s="5" t="s">
        <v>6</v>
      </c>
      <c r="D12" s="13">
        <v>50.374000000000002</v>
      </c>
      <c r="E12" s="13">
        <v>489.83300000000003</v>
      </c>
      <c r="F12" s="17">
        <f t="shared" si="0"/>
        <v>439.459</v>
      </c>
      <c r="G12" s="16">
        <f>(E12*100/D12)-100</f>
        <v>872.39250406955966</v>
      </c>
      <c r="H12" s="16">
        <f t="shared" si="1"/>
        <v>0.48080978225132631</v>
      </c>
    </row>
    <row r="13" spans="3:18" x14ac:dyDescent="0.25">
      <c r="C13" s="9" t="s">
        <v>7</v>
      </c>
      <c r="D13" s="15">
        <v>14387.135</v>
      </c>
      <c r="E13" s="15">
        <v>18438.2</v>
      </c>
      <c r="F13" s="20">
        <f t="shared" si="0"/>
        <v>4051.0650000000005</v>
      </c>
      <c r="G13" s="16">
        <f>(E13*100/D13)-100</f>
        <v>28.157551868387969</v>
      </c>
      <c r="H13" s="16">
        <f t="shared" si="1"/>
        <v>18.098549765137108</v>
      </c>
    </row>
    <row r="14" spans="3:18" x14ac:dyDescent="0.25">
      <c r="C14" s="5" t="s">
        <v>8</v>
      </c>
      <c r="D14" s="13">
        <v>3.2000000000000001E-2</v>
      </c>
      <c r="E14" s="13">
        <v>1.0999999999999999E-2</v>
      </c>
      <c r="F14" s="7">
        <f t="shared" si="0"/>
        <v>-2.1000000000000001E-2</v>
      </c>
      <c r="G14" s="16" t="s">
        <v>20</v>
      </c>
      <c r="H14" s="16">
        <f t="shared" si="1"/>
        <v>1.0797368908923222E-5</v>
      </c>
    </row>
    <row r="15" spans="3:18" x14ac:dyDescent="0.25">
      <c r="C15" s="9" t="s">
        <v>9</v>
      </c>
      <c r="D15" s="15">
        <v>14682.766</v>
      </c>
      <c r="E15" s="15">
        <v>15638.612999999999</v>
      </c>
      <c r="F15" s="20">
        <f t="shared" si="0"/>
        <v>955.84699999999975</v>
      </c>
      <c r="G15" s="16">
        <f>(E15*100/D15)-100</f>
        <v>6.5099927357011609</v>
      </c>
      <c r="H15" s="16">
        <f t="shared" si="1"/>
        <v>15.350533980443867</v>
      </c>
    </row>
    <row r="16" spans="3:18" x14ac:dyDescent="0.25">
      <c r="C16" s="5" t="s">
        <v>10</v>
      </c>
      <c r="D16" s="13">
        <v>81.855000000000004</v>
      </c>
      <c r="E16" s="13">
        <v>0</v>
      </c>
      <c r="F16" s="20">
        <f t="shared" si="0"/>
        <v>-81.855000000000004</v>
      </c>
      <c r="G16" s="16">
        <f>(E16*100/D16)-100</f>
        <v>-100</v>
      </c>
      <c r="H16" s="16">
        <f t="shared" si="1"/>
        <v>0</v>
      </c>
    </row>
    <row r="17" spans="3:18" x14ac:dyDescent="0.25">
      <c r="D17" s="7">
        <v>81134.668000000005</v>
      </c>
      <c r="E17" s="7">
        <f>SUM(E8:E16)</f>
        <v>101876.67099999999</v>
      </c>
      <c r="F17" s="7">
        <f>E17-D17</f>
        <v>20742.002999999982</v>
      </c>
      <c r="G17" s="16">
        <f>(E17*100/D17)-100</f>
        <v>25.564907716144219</v>
      </c>
      <c r="H17" s="16">
        <f t="shared" si="1"/>
        <v>100.00000000000001</v>
      </c>
    </row>
    <row r="19" spans="3:18" x14ac:dyDescent="0.25">
      <c r="D19" s="4">
        <v>2022</v>
      </c>
      <c r="E19" s="4">
        <v>2023</v>
      </c>
      <c r="H19" t="s">
        <v>21</v>
      </c>
    </row>
    <row r="20" spans="3:18" x14ac:dyDescent="0.25">
      <c r="C20" s="5" t="s">
        <v>2</v>
      </c>
      <c r="D20" s="13">
        <v>18720.562999999998</v>
      </c>
      <c r="E20" s="13">
        <f>I31</f>
        <v>17918.57</v>
      </c>
      <c r="F20" s="17">
        <f t="shared" ref="F20:F28" si="2">E20-D20</f>
        <v>-801.99299999999857</v>
      </c>
      <c r="G20" s="16">
        <f>(E20*100/D20)-100</f>
        <v>-4.284021799985382</v>
      </c>
      <c r="H20" s="16">
        <f>E20*100/E$29</f>
        <v>19.042713963134361</v>
      </c>
    </row>
    <row r="21" spans="3:18" x14ac:dyDescent="0.25">
      <c r="C21" s="9" t="s">
        <v>3</v>
      </c>
      <c r="D21" s="15">
        <v>33721.838000000003</v>
      </c>
      <c r="E21" s="15">
        <f t="shared" ref="E21:E28" si="3">I32</f>
        <v>31296.202000000001</v>
      </c>
      <c r="F21" s="17">
        <f t="shared" si="2"/>
        <v>-2425.6360000000022</v>
      </c>
      <c r="G21" s="16">
        <f>(E21*100/D21)-100</f>
        <v>-7.193071741819054</v>
      </c>
      <c r="H21" s="16">
        <f t="shared" ref="H21:H28" si="4">E21*100/E$29</f>
        <v>33.259608485413381</v>
      </c>
    </row>
    <row r="22" spans="3:18" x14ac:dyDescent="0.25">
      <c r="C22" s="5" t="s">
        <v>4</v>
      </c>
      <c r="D22" s="13">
        <v>26.95</v>
      </c>
      <c r="E22" s="13">
        <f t="shared" si="3"/>
        <v>91.146000000000001</v>
      </c>
      <c r="F22" s="20">
        <f t="shared" si="2"/>
        <v>64.195999999999998</v>
      </c>
      <c r="G22" s="16" t="s">
        <v>20</v>
      </c>
      <c r="H22" s="16">
        <f t="shared" si="4"/>
        <v>9.6864158628944416E-2</v>
      </c>
      <c r="R22" t="s">
        <v>39</v>
      </c>
    </row>
    <row r="23" spans="3:18" x14ac:dyDescent="0.25">
      <c r="C23" s="9" t="s">
        <v>5</v>
      </c>
      <c r="D23" s="15">
        <v>14840.663</v>
      </c>
      <c r="E23" s="15">
        <f t="shared" si="3"/>
        <v>12254.451999999999</v>
      </c>
      <c r="F23" s="17">
        <f t="shared" si="2"/>
        <v>-2586.2110000000011</v>
      </c>
      <c r="G23" s="16">
        <f>(E23*100/D23)-100</f>
        <v>-17.426519286907876</v>
      </c>
      <c r="H23" s="16">
        <f t="shared" si="4"/>
        <v>13.023250416241909</v>
      </c>
    </row>
    <row r="24" spans="3:18" x14ac:dyDescent="0.25">
      <c r="C24" s="5" t="s">
        <v>6</v>
      </c>
      <c r="D24" s="13">
        <v>489.83300000000003</v>
      </c>
      <c r="E24" s="13">
        <f t="shared" si="3"/>
        <v>123.748</v>
      </c>
      <c r="F24" s="17">
        <f t="shared" si="2"/>
        <v>-366.08500000000004</v>
      </c>
      <c r="G24" s="16">
        <f>(E24*100/D24)-100</f>
        <v>-74.736695975975493</v>
      </c>
      <c r="H24" s="16">
        <f t="shared" si="4"/>
        <v>0.13151148598967169</v>
      </c>
    </row>
    <row r="25" spans="3:18" x14ac:dyDescent="0.25">
      <c r="C25" s="9" t="s">
        <v>7</v>
      </c>
      <c r="D25" s="15">
        <v>18438.2</v>
      </c>
      <c r="E25" s="15">
        <f t="shared" si="3"/>
        <v>18857.063999999998</v>
      </c>
      <c r="F25" s="20">
        <f t="shared" si="2"/>
        <v>418.86399999999776</v>
      </c>
      <c r="G25" s="16">
        <f>(E25*100/D25)-100</f>
        <v>2.2717184974672051</v>
      </c>
      <c r="H25" s="16">
        <f t="shared" si="4"/>
        <v>20.040085561320925</v>
      </c>
    </row>
    <row r="26" spans="3:18" x14ac:dyDescent="0.25">
      <c r="C26" s="5" t="s">
        <v>8</v>
      </c>
      <c r="D26" s="13">
        <v>1.0999999999999999E-2</v>
      </c>
      <c r="E26" s="13">
        <f t="shared" si="3"/>
        <v>3.5999999999999997E-2</v>
      </c>
      <c r="F26" s="7">
        <f t="shared" si="2"/>
        <v>2.4999999999999998E-2</v>
      </c>
      <c r="G26" s="16" t="s">
        <v>20</v>
      </c>
      <c r="H26" s="16">
        <f t="shared" si="4"/>
        <v>3.8258505152634219E-5</v>
      </c>
    </row>
    <row r="27" spans="3:18" x14ac:dyDescent="0.25">
      <c r="C27" s="9" t="s">
        <v>9</v>
      </c>
      <c r="D27" s="15">
        <v>15638.612999999999</v>
      </c>
      <c r="E27" s="15">
        <f t="shared" si="3"/>
        <v>13351.308999999999</v>
      </c>
      <c r="F27" s="20">
        <f t="shared" si="2"/>
        <v>-2287.3040000000001</v>
      </c>
      <c r="G27" s="16">
        <f>(E27*100/D27)-100</f>
        <v>-14.626002958190739</v>
      </c>
      <c r="H27" s="16">
        <f t="shared" si="4"/>
        <v>14.188920115858657</v>
      </c>
    </row>
    <row r="28" spans="3:18" x14ac:dyDescent="0.25">
      <c r="C28" s="5" t="s">
        <v>10</v>
      </c>
      <c r="D28" s="13">
        <v>0</v>
      </c>
      <c r="E28" s="13">
        <f t="shared" si="3"/>
        <v>204.197</v>
      </c>
      <c r="F28" s="20">
        <f t="shared" si="2"/>
        <v>204.197</v>
      </c>
      <c r="G28" s="16" t="e">
        <f>(E28*100/D28)-100</f>
        <v>#DIV/0!</v>
      </c>
      <c r="H28" s="16">
        <f t="shared" si="4"/>
        <v>0.21700755490701254</v>
      </c>
    </row>
    <row r="29" spans="3:18" x14ac:dyDescent="0.25">
      <c r="D29" s="7">
        <f>SUM(D20:D28)</f>
        <v>101876.67099999999</v>
      </c>
      <c r="E29" s="7">
        <f>SUM(E20:E28)</f>
        <v>94096.723999999987</v>
      </c>
      <c r="F29" s="7">
        <f>E29-D29</f>
        <v>-7779.9470000000001</v>
      </c>
      <c r="G29" s="16">
        <f>(E29*100/D29)-100</f>
        <v>-7.6366325318973196</v>
      </c>
      <c r="H29" s="16">
        <f>E29*100/E$29</f>
        <v>100</v>
      </c>
    </row>
    <row r="30" spans="3:18" ht="15.75" x14ac:dyDescent="0.25">
      <c r="E30" s="25">
        <v>2023</v>
      </c>
    </row>
    <row r="31" spans="3:18" x14ac:dyDescent="0.25">
      <c r="C31" s="26" t="s">
        <v>25</v>
      </c>
      <c r="D31" s="18" t="s">
        <v>26</v>
      </c>
      <c r="E31" s="18" t="s">
        <v>27</v>
      </c>
      <c r="F31" s="18" t="s">
        <v>28</v>
      </c>
      <c r="G31" s="18" t="s">
        <v>2</v>
      </c>
      <c r="H31" s="18" t="s">
        <v>11</v>
      </c>
      <c r="I31" s="19">
        <v>17918.57</v>
      </c>
    </row>
    <row r="32" spans="3:18" x14ac:dyDescent="0.25">
      <c r="C32" s="26" t="s">
        <v>25</v>
      </c>
      <c r="D32" s="18" t="s">
        <v>26</v>
      </c>
      <c r="E32" s="18" t="s">
        <v>27</v>
      </c>
      <c r="F32" s="18" t="s">
        <v>29</v>
      </c>
      <c r="G32" s="18" t="s">
        <v>3</v>
      </c>
      <c r="H32" s="18" t="s">
        <v>12</v>
      </c>
      <c r="I32" s="19">
        <v>31296.202000000001</v>
      </c>
    </row>
    <row r="33" spans="3:9" x14ac:dyDescent="0.25">
      <c r="C33" s="26" t="s">
        <v>25</v>
      </c>
      <c r="D33" s="18" t="s">
        <v>26</v>
      </c>
      <c r="E33" s="18" t="s">
        <v>27</v>
      </c>
      <c r="F33" s="18" t="s">
        <v>30</v>
      </c>
      <c r="G33" s="18" t="s">
        <v>4</v>
      </c>
      <c r="H33" s="18" t="s">
        <v>13</v>
      </c>
      <c r="I33" s="19">
        <v>91.146000000000001</v>
      </c>
    </row>
    <row r="34" spans="3:9" x14ac:dyDescent="0.25">
      <c r="C34" s="26" t="s">
        <v>25</v>
      </c>
      <c r="D34" s="18" t="s">
        <v>26</v>
      </c>
      <c r="E34" s="18" t="s">
        <v>27</v>
      </c>
      <c r="F34" s="18" t="s">
        <v>31</v>
      </c>
      <c r="G34" s="18" t="s">
        <v>5</v>
      </c>
      <c r="H34" s="18" t="s">
        <v>14</v>
      </c>
      <c r="I34" s="19">
        <v>12254.451999999999</v>
      </c>
    </row>
    <row r="35" spans="3:9" x14ac:dyDescent="0.25">
      <c r="C35" s="26" t="s">
        <v>25</v>
      </c>
      <c r="D35" s="18" t="s">
        <v>26</v>
      </c>
      <c r="E35" s="18" t="s">
        <v>27</v>
      </c>
      <c r="F35" s="18" t="s">
        <v>32</v>
      </c>
      <c r="G35" s="18" t="s">
        <v>6</v>
      </c>
      <c r="H35" s="18" t="s">
        <v>15</v>
      </c>
      <c r="I35" s="19">
        <v>123.748</v>
      </c>
    </row>
    <row r="36" spans="3:9" x14ac:dyDescent="0.25">
      <c r="C36" s="26" t="s">
        <v>25</v>
      </c>
      <c r="D36" s="18" t="s">
        <v>26</v>
      </c>
      <c r="E36" s="18" t="s">
        <v>27</v>
      </c>
      <c r="F36" s="18" t="s">
        <v>33</v>
      </c>
      <c r="G36" s="18" t="s">
        <v>7</v>
      </c>
      <c r="H36" s="18" t="s">
        <v>16</v>
      </c>
      <c r="I36" s="19">
        <v>18857.063999999998</v>
      </c>
    </row>
    <row r="37" spans="3:9" x14ac:dyDescent="0.25">
      <c r="C37" s="26" t="s">
        <v>25</v>
      </c>
      <c r="D37" s="18" t="s">
        <v>26</v>
      </c>
      <c r="E37" s="18" t="s">
        <v>27</v>
      </c>
      <c r="F37" s="18" t="s">
        <v>34</v>
      </c>
      <c r="G37" s="18" t="s">
        <v>8</v>
      </c>
      <c r="H37" s="18" t="s">
        <v>17</v>
      </c>
      <c r="I37" s="19">
        <v>3.5999999999999997E-2</v>
      </c>
    </row>
    <row r="38" spans="3:9" x14ac:dyDescent="0.25">
      <c r="C38" s="26" t="s">
        <v>25</v>
      </c>
      <c r="D38" s="18" t="s">
        <v>26</v>
      </c>
      <c r="E38" s="18" t="s">
        <v>27</v>
      </c>
      <c r="F38" s="18" t="s">
        <v>35</v>
      </c>
      <c r="G38" s="18" t="s">
        <v>9</v>
      </c>
      <c r="H38" s="18" t="s">
        <v>18</v>
      </c>
      <c r="I38" s="19">
        <v>13351.308999999999</v>
      </c>
    </row>
    <row r="39" spans="3:9" x14ac:dyDescent="0.25">
      <c r="C39" s="26" t="s">
        <v>25</v>
      </c>
      <c r="D39" s="18" t="s">
        <v>26</v>
      </c>
      <c r="E39" s="18" t="s">
        <v>27</v>
      </c>
      <c r="F39" s="18" t="s">
        <v>36</v>
      </c>
      <c r="G39" s="18" t="s">
        <v>10</v>
      </c>
      <c r="H39" s="18" t="s">
        <v>19</v>
      </c>
      <c r="I39" s="19">
        <v>204.197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 1.8.2-6</vt:lpstr>
      <vt:lpstr>Hoja1</vt:lpstr>
      <vt:lpstr>BaseDatos</vt:lpstr>
      <vt:lpstr>'G 1.8.2-6'!Área_de_impresión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2024-01-24T12:33:19Z</cp:lastPrinted>
  <dcterms:created xsi:type="dcterms:W3CDTF">2014-09-09T11:15:00Z</dcterms:created>
  <dcterms:modified xsi:type="dcterms:W3CDTF">2025-02-21T12:02:56Z</dcterms:modified>
</cp:coreProperties>
</file>