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 Sector Público\1.8.2\1.8.2.2 Ayuntamientos\"/>
    </mc:Choice>
  </mc:AlternateContent>
  <xr:revisionPtr revIDLastSave="0" documentId="13_ncr:1_{E4B08099-A82F-4C41-BA62-D9D56756B86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1 " sheetId="15" r:id="rId1"/>
    <sheet name="Datos ISSES 2024" sheetId="17" r:id="rId2"/>
    <sheet name="Hoja1" sheetId="16" r:id="rId3"/>
  </sheets>
  <definedNames>
    <definedName name="_xlnm.Print_Area" localSheetId="0">'1.8.2-11 '!$A$1:$F$6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5" l="1"/>
  <c r="F45" i="15"/>
  <c r="F46" i="15"/>
  <c r="F47" i="15"/>
  <c r="F48" i="15"/>
  <c r="F49" i="15"/>
  <c r="F50" i="15"/>
  <c r="F51" i="15"/>
  <c r="F52" i="15"/>
  <c r="F53" i="15"/>
  <c r="F54" i="15"/>
  <c r="F55" i="15"/>
  <c r="F56" i="15"/>
  <c r="F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43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26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9" i="15"/>
  <c r="D26" i="17"/>
  <c r="E26" i="17"/>
  <c r="D27" i="17"/>
  <c r="E27" i="17"/>
  <c r="D28" i="17"/>
  <c r="E28" i="17"/>
  <c r="D29" i="17"/>
  <c r="E29" i="17"/>
  <c r="D30" i="17"/>
  <c r="E30" i="17"/>
  <c r="D31" i="17"/>
  <c r="E31" i="17"/>
  <c r="D32" i="17"/>
  <c r="E32" i="17"/>
  <c r="D33" i="17"/>
  <c r="E33" i="17"/>
  <c r="D34" i="17"/>
  <c r="E34" i="17"/>
  <c r="D35" i="17"/>
  <c r="E35" i="17"/>
  <c r="C27" i="17"/>
  <c r="C28" i="17"/>
  <c r="C29" i="17"/>
  <c r="C30" i="17"/>
  <c r="C31" i="17"/>
  <c r="C32" i="17"/>
  <c r="C33" i="17"/>
  <c r="C34" i="17"/>
  <c r="C35" i="17"/>
  <c r="C26" i="17"/>
  <c r="J93" i="16"/>
  <c r="J86" i="16"/>
  <c r="J77" i="16"/>
  <c r="J61" i="16"/>
  <c r="J52" i="16"/>
  <c r="J50" i="16"/>
  <c r="J34" i="16"/>
  <c r="J27" i="16"/>
  <c r="J19" i="16"/>
  <c r="J11" i="16"/>
  <c r="F93" i="16"/>
  <c r="F86" i="16"/>
  <c r="F77" i="16"/>
  <c r="F61" i="16"/>
  <c r="F52" i="16"/>
  <c r="F50" i="16"/>
  <c r="F34" i="16"/>
  <c r="F27" i="16"/>
  <c r="F19" i="16"/>
  <c r="F11" i="16"/>
</calcChain>
</file>

<file path=xl/sharedStrings.xml><?xml version="1.0" encoding="utf-8"?>
<sst xmlns="http://schemas.openxmlformats.org/spreadsheetml/2006/main" count="287" uniqueCount="190">
  <si>
    <t>%</t>
  </si>
  <si>
    <t xml:space="preserve"> VII. Transferencias de capital  </t>
  </si>
  <si>
    <t xml:space="preserve"> VIII. Activos Financieros  </t>
  </si>
  <si>
    <t xml:space="preserve"> IX. Pasivos Financieros  </t>
  </si>
  <si>
    <t xml:space="preserve"> I. Gastos de personal  </t>
  </si>
  <si>
    <t xml:space="preserve"> II. Gastos en bienes corrientes y servicios  </t>
  </si>
  <si>
    <t xml:space="preserve"> III. Gastos financieros  </t>
  </si>
  <si>
    <t xml:space="preserve"> IV. Transferencias corrientes  </t>
  </si>
  <si>
    <t xml:space="preserve"> V. Fondo de contingencia</t>
  </si>
  <si>
    <t xml:space="preserve"> Total Operaciones corrientes  </t>
  </si>
  <si>
    <t xml:space="preserve"> VI. Inversiones Reales  </t>
  </si>
  <si>
    <t xml:space="preserve"> Total Operaciones de Capital  </t>
  </si>
  <si>
    <t xml:space="preserve"> Total Operaciones no Financieras  </t>
  </si>
  <si>
    <t xml:space="preserve"> Total Operaciones Financieras  </t>
  </si>
  <si>
    <t>% var.</t>
  </si>
  <si>
    <t>Cuadro 1.8.2-11</t>
  </si>
  <si>
    <t>Gastos del Total de Ayuntamientos</t>
  </si>
  <si>
    <t>Total Ayuntamientos</t>
  </si>
  <si>
    <t>Gastos del Total de Ayuntamientos de más de 20.000 habitantes</t>
  </si>
  <si>
    <t>Gastos del Total de Ayuntamientos de menos de 20.000 habitantes</t>
  </si>
  <si>
    <t xml:space="preserve"> Gastos. Clasificación económica (millones de euros)</t>
  </si>
  <si>
    <t xml:space="preserve"> </t>
  </si>
  <si>
    <t>Fuente: Ministerio de Hacienda y Función Pública.</t>
  </si>
  <si>
    <t>Presupuestos de las Entidades locales 2024</t>
  </si>
  <si>
    <t>Ayuntamientos por tramos de población: Clasificación económica. Desglose de gastos</t>
  </si>
  <si>
    <t>Comunidad Autónoma de Castilla y León</t>
  </si>
  <si>
    <t>miles de euros</t>
  </si>
  <si>
    <t>Ctas</t>
  </si>
  <si>
    <t>Denominación</t>
  </si>
  <si>
    <t>&lt;= 5.000</t>
  </si>
  <si>
    <t>De 5.001 a 20.000</t>
  </si>
  <si>
    <t>De 20.001 a 50.000</t>
  </si>
  <si>
    <t>De 50.001 a 100.000</t>
  </si>
  <si>
    <t>&gt;= 100.001</t>
  </si>
  <si>
    <t>Total</t>
  </si>
  <si>
    <t>Habitantes</t>
  </si>
  <si>
    <t>1</t>
  </si>
  <si>
    <t>Gastos de personal</t>
  </si>
  <si>
    <t>10</t>
  </si>
  <si>
    <t>Órganos de gobierno y personal directivo</t>
  </si>
  <si>
    <t>11</t>
  </si>
  <si>
    <t>Personal eventual</t>
  </si>
  <si>
    <t>12</t>
  </si>
  <si>
    <t>Personal Funcionario</t>
  </si>
  <si>
    <t>13</t>
  </si>
  <si>
    <t>Personal Laboral</t>
  </si>
  <si>
    <t>14</t>
  </si>
  <si>
    <t>Otro personal</t>
  </si>
  <si>
    <t>15</t>
  </si>
  <si>
    <t>Incentivos al rendimiento</t>
  </si>
  <si>
    <t>16</t>
  </si>
  <si>
    <t>Cuotas, prestaciones y gastos sociales a cargo del empleador</t>
  </si>
  <si>
    <t>2</t>
  </si>
  <si>
    <t>Gastos corrientes en bienes y servicios</t>
  </si>
  <si>
    <t>20</t>
  </si>
  <si>
    <t>Arrendamientos y cánones</t>
  </si>
  <si>
    <t>21</t>
  </si>
  <si>
    <t>Reparaciones, mantenimiento y conservación</t>
  </si>
  <si>
    <t>22</t>
  </si>
  <si>
    <t>Material, suministros y otros</t>
  </si>
  <si>
    <t>23</t>
  </si>
  <si>
    <t>Indemnizaciones por razón del servicio</t>
  </si>
  <si>
    <t>24</t>
  </si>
  <si>
    <t>Gastos de publicaciones</t>
  </si>
  <si>
    <t>25</t>
  </si>
  <si>
    <t>Trabajos realizados por administraciones públicas y otras entidades públicas</t>
  </si>
  <si>
    <t>26</t>
  </si>
  <si>
    <t>Trabajos realizados por Instituciones sin fines de lucro</t>
  </si>
  <si>
    <t>3</t>
  </si>
  <si>
    <t>Gastos financieros</t>
  </si>
  <si>
    <t>30</t>
  </si>
  <si>
    <t>De Deuda Pública en euros</t>
  </si>
  <si>
    <t>31</t>
  </si>
  <si>
    <t>De préstamos y otras operaciones financieras en euros</t>
  </si>
  <si>
    <t>32</t>
  </si>
  <si>
    <t>De Deuda Pública en moneda distinta del euro</t>
  </si>
  <si>
    <t>33</t>
  </si>
  <si>
    <t>De préstamos y otras operaciones financieras en moneda distinta del euro</t>
  </si>
  <si>
    <t>34</t>
  </si>
  <si>
    <t>De depósitos, fianzas y otros</t>
  </si>
  <si>
    <t>35</t>
  </si>
  <si>
    <t>Intereses de demora y otros gastos financieros</t>
  </si>
  <si>
    <t>4</t>
  </si>
  <si>
    <t>Transferencias corrientes</t>
  </si>
  <si>
    <t>42</t>
  </si>
  <si>
    <t>A la Administración del Estado</t>
  </si>
  <si>
    <t>43</t>
  </si>
  <si>
    <t>A la Seguridad Social</t>
  </si>
  <si>
    <t>44</t>
  </si>
  <si>
    <t>A entes públicos y sociedades mercantiles de la Entidad Local</t>
  </si>
  <si>
    <t>45</t>
  </si>
  <si>
    <t>A Comunidades Autónomas</t>
  </si>
  <si>
    <t>461</t>
  </si>
  <si>
    <t>A Diputaciones, Consejos o Cabildos insulares</t>
  </si>
  <si>
    <t>462</t>
  </si>
  <si>
    <t>A Ayuntamientos</t>
  </si>
  <si>
    <t>463</t>
  </si>
  <si>
    <t>A Mancomunidades</t>
  </si>
  <si>
    <t>464</t>
  </si>
  <si>
    <t>A Áreas Metropolitanas</t>
  </si>
  <si>
    <t>465</t>
  </si>
  <si>
    <t>A Comarcas</t>
  </si>
  <si>
    <t>466</t>
  </si>
  <si>
    <t>A otras Entidades que agrupen municipios</t>
  </si>
  <si>
    <t>467</t>
  </si>
  <si>
    <t>A Consorcios</t>
  </si>
  <si>
    <t>468</t>
  </si>
  <si>
    <t>A Entidades Locales Menores</t>
  </si>
  <si>
    <t>47</t>
  </si>
  <si>
    <t>A Empresas privadas</t>
  </si>
  <si>
    <t>48</t>
  </si>
  <si>
    <t>A Familias e Instituciones sin fines de lucro</t>
  </si>
  <si>
    <t>49</t>
  </si>
  <si>
    <t>Al exterior</t>
  </si>
  <si>
    <t>Fondo de contingencia y otros imprevistos</t>
  </si>
  <si>
    <t>Dotación al Fondo de Contingencia de Ejecución Presupuestaria</t>
  </si>
  <si>
    <t>6</t>
  </si>
  <si>
    <t>Inversiones reales</t>
  </si>
  <si>
    <t>60</t>
  </si>
  <si>
    <t>Inversión nueva en infraestructuras y bienes destinados al uso general</t>
  </si>
  <si>
    <t>61</t>
  </si>
  <si>
    <t>Inversiones de reposición de infraestructuras y bienes destinados al uso general</t>
  </si>
  <si>
    <t>62</t>
  </si>
  <si>
    <t>Inversión nueva asociada al funcionamiento operativo de los servicios</t>
  </si>
  <si>
    <t>63</t>
  </si>
  <si>
    <t>Inversión de reposición asociada al funcionamiento operativo de los servicios</t>
  </si>
  <si>
    <t>64</t>
  </si>
  <si>
    <t>Gastos en inversiones de carácter inmaterial</t>
  </si>
  <si>
    <t>65</t>
  </si>
  <si>
    <t>Inversiones gestionadas para otros entes públicos</t>
  </si>
  <si>
    <t>68</t>
  </si>
  <si>
    <t>Gastos en inversiones de bienes patrimoniales</t>
  </si>
  <si>
    <t>Inversiones en bienes comunales</t>
  </si>
  <si>
    <t>7</t>
  </si>
  <si>
    <t>Transferencias de capital</t>
  </si>
  <si>
    <t>72</t>
  </si>
  <si>
    <t>73</t>
  </si>
  <si>
    <t>74</t>
  </si>
  <si>
    <t>A entes públicos y sociedades mercantiles de la Entidad local</t>
  </si>
  <si>
    <t>75</t>
  </si>
  <si>
    <t>761</t>
  </si>
  <si>
    <t>A Diputaciones, Consejos o Cabildos</t>
  </si>
  <si>
    <t>762</t>
  </si>
  <si>
    <t>763</t>
  </si>
  <si>
    <t>764</t>
  </si>
  <si>
    <t>765</t>
  </si>
  <si>
    <t>766</t>
  </si>
  <si>
    <t>A Entidades que agrupen Municipios</t>
  </si>
  <si>
    <t>767</t>
  </si>
  <si>
    <t>768</t>
  </si>
  <si>
    <t>77</t>
  </si>
  <si>
    <t>A empresas privadas</t>
  </si>
  <si>
    <t>78</t>
  </si>
  <si>
    <t>A familias e instituciones sin fines de lucro</t>
  </si>
  <si>
    <t>79</t>
  </si>
  <si>
    <t>8</t>
  </si>
  <si>
    <t>Activos financieros</t>
  </si>
  <si>
    <t>80</t>
  </si>
  <si>
    <t>Adquisición de deuda del sector público</t>
  </si>
  <si>
    <t>81</t>
  </si>
  <si>
    <t>Adquisición de Obligaciones y Bonos fuera del sector público</t>
  </si>
  <si>
    <t>82</t>
  </si>
  <si>
    <t>Concesión préstamos al sector público</t>
  </si>
  <si>
    <t>83</t>
  </si>
  <si>
    <t>Concesión de préstamos fuera del sector público</t>
  </si>
  <si>
    <t>84</t>
  </si>
  <si>
    <t>Constitución de depósitos y fianzas</t>
  </si>
  <si>
    <t>85</t>
  </si>
  <si>
    <t>Adquisición de acciones y participaciones del sector público</t>
  </si>
  <si>
    <t>86</t>
  </si>
  <si>
    <t>Adquisición de acciones y participaciones fuera del sector público</t>
  </si>
  <si>
    <t>87</t>
  </si>
  <si>
    <t>Aportaciones patrimoniales</t>
  </si>
  <si>
    <t>Pasiivos financieros</t>
  </si>
  <si>
    <t>90</t>
  </si>
  <si>
    <t>Amortización de Deuda Pública en euros</t>
  </si>
  <si>
    <t>91</t>
  </si>
  <si>
    <t>Amortización de préstamos y de operaciones en euros</t>
  </si>
  <si>
    <t>92</t>
  </si>
  <si>
    <t>Amortización de Deuda Pública en moneda distinta del euro</t>
  </si>
  <si>
    <t>93</t>
  </si>
  <si>
    <t>Amortización de préstamos en moneda distinta del euro</t>
  </si>
  <si>
    <t>94</t>
  </si>
  <si>
    <t>Devolución de depósitos y fianzas</t>
  </si>
  <si>
    <t>Total gastos</t>
  </si>
  <si>
    <t>&lt; 20.000</t>
  </si>
  <si>
    <t>&gt; 20.000</t>
  </si>
  <si>
    <t>milllones de euros</t>
  </si>
  <si>
    <t>CES. Informe de Situación Económica y Social de Castilla y León en 2024</t>
  </si>
  <si>
    <t>Presupuestos Consolidados de los ayuntamientos de Castilla y León,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</si>
</sst>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18"/>
      <name val="Arial"/>
      <family val="2"/>
    </font>
    <font>
      <sz val="18"/>
      <color indexed="18"/>
      <name val="Arial"/>
      <family val="2"/>
    </font>
    <font>
      <b/>
      <sz val="16"/>
      <color indexed="12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sz val="8"/>
      <name val="Univers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9"/>
      <name val="Univers"/>
      <family val="2"/>
    </font>
    <font>
      <sz val="13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10"/>
      <color indexed="8"/>
      <name val="MS Sans Serif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FC6C6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/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thin">
        <color indexed="64"/>
      </right>
      <top/>
      <bottom/>
      <diagonal/>
    </border>
    <border>
      <left style="double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9"/>
      </right>
      <top style="thin">
        <color indexed="22"/>
      </top>
      <bottom/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/>
      <diagonal/>
    </border>
    <border>
      <left style="double">
        <color indexed="9"/>
      </left>
      <right/>
      <top style="thin">
        <color indexed="22"/>
      </top>
      <bottom/>
      <diagonal/>
    </border>
    <border>
      <left style="thin">
        <color indexed="22"/>
      </left>
      <right style="double">
        <color indexed="9"/>
      </right>
      <top/>
      <bottom style="thin">
        <color indexed="22"/>
      </bottom>
      <diagonal/>
    </border>
    <border>
      <left style="double">
        <color indexed="9"/>
      </left>
      <right/>
      <top/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thin">
        <color indexed="64"/>
      </bottom>
      <diagonal/>
    </border>
    <border>
      <left style="double">
        <color indexed="9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  <xf numFmtId="0" fontId="3" fillId="0" borderId="0"/>
    <xf numFmtId="0" fontId="14" fillId="0" borderId="0"/>
    <xf numFmtId="0" fontId="19" fillId="0" borderId="0"/>
    <xf numFmtId="0" fontId="24" fillId="0" borderId="0"/>
  </cellStyleXfs>
  <cellXfs count="102">
    <xf numFmtId="0" fontId="0" fillId="0" borderId="0" xfId="0"/>
    <xf numFmtId="0" fontId="2" fillId="2" borderId="0" xfId="1"/>
    <xf numFmtId="0" fontId="1" fillId="0" borderId="0" xfId="0" applyFont="1"/>
    <xf numFmtId="0" fontId="5" fillId="3" borderId="0" xfId="2" applyFont="1"/>
    <xf numFmtId="0" fontId="5" fillId="0" borderId="0" xfId="0" applyFont="1" applyAlignment="1">
      <alignment horizontal="justify"/>
    </xf>
    <xf numFmtId="164" fontId="1" fillId="0" borderId="1" xfId="0" applyNumberFormat="1" applyFont="1" applyBorder="1" applyAlignment="1">
      <alignment vertical="center"/>
    </xf>
    <xf numFmtId="164" fontId="1" fillId="5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4" borderId="0" xfId="3" applyNumberFormat="1" applyAlignment="1">
      <alignment vertical="center"/>
    </xf>
    <xf numFmtId="0" fontId="1" fillId="0" borderId="0" xfId="0" applyFont="1" applyAlignment="1">
      <alignment horizontal="right" vertical="center"/>
    </xf>
    <xf numFmtId="0" fontId="4" fillId="2" borderId="0" xfId="1" applyFont="1"/>
    <xf numFmtId="0" fontId="5" fillId="3" borderId="0" xfId="2" applyFont="1" applyAlignment="1">
      <alignment horizontal="right" vertical="center" indent="1"/>
    </xf>
    <xf numFmtId="164" fontId="5" fillId="3" borderId="2" xfId="2" applyNumberFormat="1" applyFont="1" applyBorder="1" applyAlignment="1">
      <alignment vertical="center"/>
    </xf>
    <xf numFmtId="4" fontId="1" fillId="0" borderId="0" xfId="0" applyNumberFormat="1" applyFont="1"/>
    <xf numFmtId="164" fontId="1" fillId="0" borderId="1" xfId="0" applyNumberFormat="1" applyFont="1" applyBorder="1" applyAlignment="1">
      <alignment horizontal="right" vertical="center" indent="2"/>
    </xf>
    <xf numFmtId="164" fontId="1" fillId="5" borderId="0" xfId="0" applyNumberFormat="1" applyFont="1" applyFill="1" applyAlignment="1">
      <alignment horizontal="right" vertical="center" indent="2"/>
    </xf>
    <xf numFmtId="164" fontId="1" fillId="0" borderId="0" xfId="0" applyNumberFormat="1" applyFont="1" applyAlignment="1">
      <alignment horizontal="right" vertical="center" indent="2"/>
    </xf>
    <xf numFmtId="164" fontId="1" fillId="4" borderId="0" xfId="3" applyNumberFormat="1" applyAlignment="1">
      <alignment horizontal="right" vertical="center" indent="2"/>
    </xf>
    <xf numFmtId="164" fontId="5" fillId="3" borderId="2" xfId="2" applyNumberFormat="1" applyFont="1" applyBorder="1" applyAlignment="1">
      <alignment horizontal="right" vertical="center" indent="2"/>
    </xf>
    <xf numFmtId="0" fontId="5" fillId="3" borderId="0" xfId="2" applyFont="1" applyAlignment="1">
      <alignment horizontal="right" vertical="center" indent="2"/>
    </xf>
    <xf numFmtId="4" fontId="1" fillId="0" borderId="1" xfId="0" applyNumberFormat="1" applyFont="1" applyBorder="1" applyAlignment="1">
      <alignment horizontal="right" vertical="center" indent="2"/>
    </xf>
    <xf numFmtId="4" fontId="1" fillId="5" borderId="0" xfId="0" applyNumberFormat="1" applyFont="1" applyFill="1" applyAlignment="1">
      <alignment horizontal="right" vertical="center" indent="2"/>
    </xf>
    <xf numFmtId="4" fontId="1" fillId="0" borderId="0" xfId="0" applyNumberFormat="1" applyFont="1" applyAlignment="1">
      <alignment horizontal="right" vertical="center" indent="2"/>
    </xf>
    <xf numFmtId="4" fontId="1" fillId="4" borderId="0" xfId="3" applyNumberFormat="1" applyAlignment="1">
      <alignment horizontal="right" vertical="center" indent="2"/>
    </xf>
    <xf numFmtId="4" fontId="5" fillId="3" borderId="2" xfId="2" applyNumberFormat="1" applyFont="1" applyBorder="1" applyAlignment="1">
      <alignment horizontal="right" vertical="center" indent="2"/>
    </xf>
    <xf numFmtId="0" fontId="5" fillId="3" borderId="0" xfId="2" applyFont="1" applyAlignment="1">
      <alignment horizontal="right" vertical="center" indent="3"/>
    </xf>
    <xf numFmtId="0" fontId="0" fillId="0" borderId="0" xfId="0" applyAlignment="1">
      <alignment horizontal="center"/>
    </xf>
    <xf numFmtId="0" fontId="13" fillId="0" borderId="0" xfId="5" applyFont="1" applyAlignment="1">
      <alignment vertical="center"/>
    </xf>
    <xf numFmtId="3" fontId="15" fillId="0" borderId="0" xfId="6" applyNumberFormat="1" applyFont="1"/>
    <xf numFmtId="3" fontId="16" fillId="6" borderId="0" xfId="6" applyNumberFormat="1" applyFont="1" applyFill="1" applyAlignment="1">
      <alignment horizontal="right"/>
    </xf>
    <xf numFmtId="3" fontId="17" fillId="0" borderId="0" xfId="6" applyNumberFormat="1" applyFont="1"/>
    <xf numFmtId="3" fontId="18" fillId="6" borderId="0" xfId="6" applyNumberFormat="1" applyFont="1" applyFill="1" applyAlignment="1">
      <alignment horizontal="right"/>
    </xf>
    <xf numFmtId="0" fontId="20" fillId="7" borderId="3" xfId="7" applyFont="1" applyFill="1" applyBorder="1" applyAlignment="1">
      <alignment horizontal="left" vertical="top"/>
    </xf>
    <xf numFmtId="0" fontId="20" fillId="7" borderId="4" xfId="7" applyFont="1" applyFill="1" applyBorder="1"/>
    <xf numFmtId="3" fontId="20" fillId="7" borderId="4" xfId="7" applyNumberFormat="1" applyFont="1" applyFill="1" applyBorder="1"/>
    <xf numFmtId="3" fontId="15" fillId="7" borderId="4" xfId="7" applyNumberFormat="1" applyFont="1" applyFill="1" applyBorder="1"/>
    <xf numFmtId="3" fontId="15" fillId="7" borderId="5" xfId="7" applyNumberFormat="1" applyFont="1" applyFill="1" applyBorder="1"/>
    <xf numFmtId="4" fontId="23" fillId="0" borderId="8" xfId="6" applyNumberFormat="1" applyFont="1" applyBorder="1"/>
    <xf numFmtId="3" fontId="23" fillId="8" borderId="9" xfId="7" applyNumberFormat="1" applyFont="1" applyFill="1" applyBorder="1"/>
    <xf numFmtId="3" fontId="23" fillId="8" borderId="7" xfId="7" applyNumberFormat="1" applyFont="1" applyFill="1" applyBorder="1"/>
    <xf numFmtId="3" fontId="23" fillId="8" borderId="10" xfId="7" applyNumberFormat="1" applyFont="1" applyFill="1" applyBorder="1"/>
    <xf numFmtId="4" fontId="23" fillId="0" borderId="12" xfId="6" applyNumberFormat="1" applyFont="1" applyBorder="1"/>
    <xf numFmtId="3" fontId="23" fillId="8" borderId="9" xfId="7" applyNumberFormat="1" applyFont="1" applyFill="1" applyBorder="1" applyAlignment="1">
      <alignment horizontal="center"/>
    </xf>
    <xf numFmtId="3" fontId="23" fillId="8" borderId="7" xfId="7" applyNumberFormat="1" applyFont="1" applyFill="1" applyBorder="1" applyAlignment="1">
      <alignment horizontal="center"/>
    </xf>
    <xf numFmtId="3" fontId="23" fillId="8" borderId="13" xfId="7" applyNumberFormat="1" applyFont="1" applyFill="1" applyBorder="1" applyAlignment="1">
      <alignment horizontal="center"/>
    </xf>
    <xf numFmtId="3" fontId="23" fillId="8" borderId="14" xfId="7" applyNumberFormat="1" applyFont="1" applyFill="1" applyBorder="1" applyAlignment="1">
      <alignment horizontal="center"/>
    </xf>
    <xf numFmtId="0" fontId="22" fillId="0" borderId="3" xfId="5" applyFont="1" applyBorder="1" applyAlignment="1">
      <alignment vertical="top"/>
    </xf>
    <xf numFmtId="0" fontId="22" fillId="0" borderId="4" xfId="5" applyFont="1" applyBorder="1" applyAlignment="1">
      <alignment vertical="top"/>
    </xf>
    <xf numFmtId="3" fontId="22" fillId="0" borderId="4" xfId="5" applyNumberFormat="1" applyFont="1" applyBorder="1" applyAlignment="1">
      <alignment vertical="top"/>
    </xf>
    <xf numFmtId="3" fontId="22" fillId="0" borderId="16" xfId="5" applyNumberFormat="1" applyFont="1" applyBorder="1" applyAlignment="1">
      <alignment vertical="top"/>
    </xf>
    <xf numFmtId="3" fontId="3" fillId="0" borderId="17" xfId="7" applyNumberFormat="1" applyFont="1" applyBorder="1"/>
    <xf numFmtId="0" fontId="23" fillId="9" borderId="19" xfId="8" applyFont="1" applyFill="1" applyBorder="1" applyAlignment="1">
      <alignment horizontal="left" vertical="center"/>
    </xf>
    <xf numFmtId="0" fontId="23" fillId="9" borderId="20" xfId="8" applyFont="1" applyFill="1" applyBorder="1" applyAlignment="1">
      <alignment horizontal="left" vertical="center"/>
    </xf>
    <xf numFmtId="4" fontId="15" fillId="6" borderId="12" xfId="6" applyNumberFormat="1" applyFont="1" applyFill="1" applyBorder="1"/>
    <xf numFmtId="3" fontId="23" fillId="10" borderId="17" xfId="6" applyNumberFormat="1" applyFont="1" applyFill="1" applyBorder="1" applyAlignment="1">
      <alignment horizontal="right" vertical="center"/>
    </xf>
    <xf numFmtId="3" fontId="23" fillId="10" borderId="21" xfId="6" applyNumberFormat="1" applyFont="1" applyFill="1" applyBorder="1" applyAlignment="1">
      <alignment horizontal="right" vertical="center"/>
    </xf>
    <xf numFmtId="0" fontId="15" fillId="11" borderId="19" xfId="8" applyFont="1" applyFill="1" applyBorder="1" applyAlignment="1">
      <alignment horizontal="left" vertical="center"/>
    </xf>
    <xf numFmtId="0" fontId="15" fillId="11" borderId="20" xfId="8" applyFont="1" applyFill="1" applyBorder="1" applyAlignment="1">
      <alignment horizontal="left" vertical="center"/>
    </xf>
    <xf numFmtId="0" fontId="15" fillId="12" borderId="12" xfId="0" applyFont="1" applyFill="1" applyBorder="1" applyAlignment="1">
      <alignment horizontal="left" wrapText="1"/>
    </xf>
    <xf numFmtId="3" fontId="15" fillId="0" borderId="17" xfId="0" applyNumberFormat="1" applyFont="1" applyBorder="1" applyAlignment="1">
      <alignment horizontal="right" vertical="center"/>
    </xf>
    <xf numFmtId="3" fontId="15" fillId="0" borderId="21" xfId="6" applyNumberFormat="1" applyFont="1" applyBorder="1" applyAlignment="1">
      <alignment horizontal="right" vertical="center"/>
    </xf>
    <xf numFmtId="4" fontId="15" fillId="0" borderId="0" xfId="6" applyNumberFormat="1" applyFont="1"/>
    <xf numFmtId="0" fontId="15" fillId="11" borderId="20" xfId="8" applyFont="1" applyFill="1" applyBorder="1" applyAlignment="1" applyProtection="1">
      <alignment horizontal="left" vertical="center"/>
      <protection locked="0"/>
    </xf>
    <xf numFmtId="4" fontId="15" fillId="6" borderId="22" xfId="6" applyNumberFormat="1" applyFont="1" applyFill="1" applyBorder="1"/>
    <xf numFmtId="0" fontId="15" fillId="11" borderId="23" xfId="8" applyFont="1" applyFill="1" applyBorder="1" applyAlignment="1">
      <alignment horizontal="left" vertical="center"/>
    </xf>
    <xf numFmtId="0" fontId="15" fillId="11" borderId="24" xfId="8" applyFont="1" applyFill="1" applyBorder="1" applyAlignment="1">
      <alignment horizontal="left" vertical="center"/>
    </xf>
    <xf numFmtId="0" fontId="15" fillId="6" borderId="0" xfId="6" applyFont="1" applyFill="1"/>
    <xf numFmtId="0" fontId="15" fillId="11" borderId="25" xfId="8" applyFont="1" applyFill="1" applyBorder="1" applyAlignment="1">
      <alignment horizontal="left" vertical="center"/>
    </xf>
    <xf numFmtId="0" fontId="15" fillId="11" borderId="26" xfId="8" applyFont="1" applyFill="1" applyBorder="1" applyAlignment="1">
      <alignment horizontal="left" vertical="center"/>
    </xf>
    <xf numFmtId="0" fontId="23" fillId="0" borderId="23" xfId="8" applyFont="1" applyBorder="1" applyAlignment="1">
      <alignment horizontal="left" vertical="top" wrapText="1"/>
    </xf>
    <xf numFmtId="0" fontId="23" fillId="0" borderId="24" xfId="8" applyFont="1" applyBorder="1" applyAlignment="1">
      <alignment horizontal="left" vertical="center" wrapText="1"/>
    </xf>
    <xf numFmtId="0" fontId="15" fillId="6" borderId="27" xfId="6" applyFont="1" applyFill="1" applyBorder="1"/>
    <xf numFmtId="3" fontId="15" fillId="0" borderId="28" xfId="6" applyNumberFormat="1" applyFont="1" applyBorder="1" applyAlignment="1">
      <alignment horizontal="right" vertical="center"/>
    </xf>
    <xf numFmtId="0" fontId="15" fillId="9" borderId="29" xfId="6" applyFont="1" applyFill="1" applyBorder="1" applyAlignment="1">
      <alignment horizontal="left" vertical="top"/>
    </xf>
    <xf numFmtId="0" fontId="23" fillId="9" borderId="30" xfId="8" applyFont="1" applyFill="1" applyBorder="1" applyAlignment="1">
      <alignment horizontal="left" vertical="center" wrapText="1"/>
    </xf>
    <xf numFmtId="3" fontId="23" fillId="10" borderId="30" xfId="6" applyNumberFormat="1" applyFont="1" applyFill="1" applyBorder="1" applyAlignment="1">
      <alignment horizontal="right" vertical="center"/>
    </xf>
    <xf numFmtId="3" fontId="23" fillId="10" borderId="31" xfId="6" applyNumberFormat="1" applyFont="1" applyFill="1" applyBorder="1" applyAlignment="1">
      <alignment horizontal="right" vertical="center"/>
    </xf>
    <xf numFmtId="3" fontId="23" fillId="10" borderId="20" xfId="6" applyNumberFormat="1" applyFont="1" applyFill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3" fontId="23" fillId="13" borderId="7" xfId="7" applyNumberFormat="1" applyFont="1" applyFill="1" applyBorder="1" applyAlignment="1">
      <alignment horizontal="center"/>
    </xf>
    <xf numFmtId="3" fontId="23" fillId="13" borderId="7" xfId="7" applyNumberFormat="1" applyFont="1" applyFill="1" applyBorder="1"/>
    <xf numFmtId="3" fontId="23" fillId="13" borderId="9" xfId="7" applyNumberFormat="1" applyFont="1" applyFill="1" applyBorder="1" applyAlignment="1">
      <alignment horizontal="center"/>
    </xf>
    <xf numFmtId="3" fontId="22" fillId="13" borderId="4" xfId="5" applyNumberFormat="1" applyFont="1" applyFill="1" applyBorder="1" applyAlignment="1">
      <alignment vertical="top"/>
    </xf>
    <xf numFmtId="3" fontId="23" fillId="13" borderId="10" xfId="7" applyNumberFormat="1" applyFont="1" applyFill="1" applyBorder="1"/>
    <xf numFmtId="3" fontId="23" fillId="13" borderId="11" xfId="7" applyNumberFormat="1" applyFont="1" applyFill="1" applyBorder="1"/>
    <xf numFmtId="3" fontId="23" fillId="13" borderId="10" xfId="7" applyNumberFormat="1" applyFont="1" applyFill="1" applyBorder="1" applyAlignment="1">
      <alignment horizontal="center"/>
    </xf>
    <xf numFmtId="3" fontId="23" fillId="13" borderId="0" xfId="7" applyNumberFormat="1" applyFont="1" applyFill="1" applyAlignment="1">
      <alignment horizontal="center"/>
    </xf>
    <xf numFmtId="3" fontId="23" fillId="13" borderId="15" xfId="7" applyNumberFormat="1" applyFont="1" applyFill="1" applyBorder="1" applyAlignment="1">
      <alignment horizontal="center"/>
    </xf>
    <xf numFmtId="3" fontId="3" fillId="13" borderId="26" xfId="7" applyNumberFormat="1" applyFont="1" applyFill="1" applyBorder="1"/>
    <xf numFmtId="3" fontId="3" fillId="13" borderId="18" xfId="7" applyNumberFormat="1" applyFont="1" applyFill="1" applyBorder="1"/>
    <xf numFmtId="4" fontId="23" fillId="10" borderId="17" xfId="6" applyNumberFormat="1" applyFont="1" applyFill="1" applyBorder="1" applyAlignment="1">
      <alignment horizontal="right" vertical="center"/>
    </xf>
    <xf numFmtId="0" fontId="4" fillId="2" borderId="0" xfId="1" applyFont="1" applyAlignment="1">
      <alignment horizontal="center" vertical="center" wrapText="1"/>
    </xf>
    <xf numFmtId="0" fontId="21" fillId="8" borderId="6" xfId="6" applyFont="1" applyFill="1" applyBorder="1" applyAlignment="1">
      <alignment horizontal="center" vertical="center"/>
    </xf>
    <xf numFmtId="0" fontId="22" fillId="8" borderId="7" xfId="6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9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5E47173A-3CD2-48DC-A04C-355BD5CD0BC9}"/>
    <cellStyle name="Normal_83" xfId="6" xr:uid="{AE0D563D-6A83-435B-A327-209F4BE43A50}"/>
    <cellStyle name="Normal_CENSOResumen(INTERNET)" xfId="7" xr:uid="{32FED882-41F7-4F64-AFE3-72C6F155ECCA}"/>
    <cellStyle name="Normal_Lista Tablas_1" xfId="5" xr:uid="{18C18058-6CA7-4B39-99ED-15E3677160D1}"/>
    <cellStyle name="Normal_ModLiq2001" xfId="8" xr:uid="{4CAD2628-E94F-413D-8A65-BA16B8B68B1C}"/>
  </cellStyles>
  <dxfs count="0"/>
  <tableStyles count="1" defaultTableStyle="TableStyleMedium9" defaultPivotStyle="PivotStyleLight16">
    <tableStyle name="Invisible" pivot="0" table="0" count="0" xr9:uid="{DD90B5CC-1C14-491E-8C66-C2EB95E19B96}"/>
  </tableStyles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6B1A1-588D-4456-A62D-7C7A41BB4F5F}">
  <sheetPr>
    <pageSetUpPr fitToPage="1"/>
  </sheetPr>
  <dimension ref="A1:F60"/>
  <sheetViews>
    <sheetView tabSelected="1" workbookViewId="0">
      <selection activeCell="L47" sqref="L47"/>
    </sheetView>
  </sheetViews>
  <sheetFormatPr baseColWidth="10" defaultRowHeight="15" x14ac:dyDescent="0.25"/>
  <cols>
    <col min="1" max="1" width="38.85546875" customWidth="1"/>
    <col min="2" max="2" width="11.7109375" customWidth="1"/>
    <col min="3" max="3" width="11" customWidth="1"/>
    <col min="4" max="4" width="11.7109375" customWidth="1"/>
    <col min="5" max="6" width="11" customWidth="1"/>
  </cols>
  <sheetData>
    <row r="1" spans="1:6" x14ac:dyDescent="0.25">
      <c r="A1" s="10" t="s">
        <v>188</v>
      </c>
      <c r="B1" s="1"/>
      <c r="C1" s="1"/>
      <c r="D1" s="1"/>
      <c r="E1" s="1"/>
      <c r="F1" s="1"/>
    </row>
    <row r="2" spans="1:6" ht="15.75" customHeight="1" x14ac:dyDescent="0.25">
      <c r="A2" s="2"/>
      <c r="B2" s="2"/>
      <c r="C2" s="2"/>
      <c r="D2" s="2"/>
      <c r="E2" s="2"/>
      <c r="F2" s="2"/>
    </row>
    <row r="3" spans="1:6" ht="16.5" customHeight="1" x14ac:dyDescent="0.25">
      <c r="A3" s="3" t="s">
        <v>15</v>
      </c>
      <c r="B3" s="3"/>
      <c r="C3" s="3"/>
      <c r="D3" s="3"/>
      <c r="E3" s="3"/>
      <c r="F3" s="3"/>
    </row>
    <row r="4" spans="1:6" ht="16.5" customHeight="1" x14ac:dyDescent="0.25">
      <c r="A4" s="3" t="s">
        <v>189</v>
      </c>
      <c r="B4" s="3"/>
      <c r="C4" s="3"/>
      <c r="D4" s="3"/>
      <c r="E4" s="3"/>
      <c r="F4" s="3"/>
    </row>
    <row r="5" spans="1:6" ht="15" customHeight="1" x14ac:dyDescent="0.25">
      <c r="A5" s="3" t="s">
        <v>20</v>
      </c>
      <c r="B5" s="3"/>
      <c r="C5" s="3"/>
      <c r="D5" s="3"/>
      <c r="E5" s="3"/>
      <c r="F5" s="3"/>
    </row>
    <row r="6" spans="1:6" x14ac:dyDescent="0.25">
      <c r="A6" s="4"/>
      <c r="B6" s="2"/>
      <c r="C6" s="2"/>
      <c r="D6" s="2"/>
      <c r="E6" s="2"/>
      <c r="F6" s="2"/>
    </row>
    <row r="7" spans="1:6" ht="15" customHeight="1" x14ac:dyDescent="0.25">
      <c r="A7" s="2"/>
      <c r="B7" s="91" t="s">
        <v>16</v>
      </c>
      <c r="C7" s="91"/>
      <c r="D7" s="91"/>
      <c r="E7" s="91"/>
      <c r="F7" s="91"/>
    </row>
    <row r="8" spans="1:6" x14ac:dyDescent="0.25">
      <c r="A8" s="2"/>
      <c r="B8" s="19">
        <v>2023</v>
      </c>
      <c r="C8" s="25" t="s">
        <v>0</v>
      </c>
      <c r="D8" s="19">
        <v>2024</v>
      </c>
      <c r="E8" s="25" t="s">
        <v>0</v>
      </c>
      <c r="F8" s="11" t="s">
        <v>14</v>
      </c>
    </row>
    <row r="9" spans="1:6" x14ac:dyDescent="0.25">
      <c r="A9" s="5" t="s">
        <v>4</v>
      </c>
      <c r="B9" s="20">
        <v>989.84</v>
      </c>
      <c r="C9" s="14">
        <v>33.799999999999997</v>
      </c>
      <c r="D9" s="20">
        <v>1043.4853171299999</v>
      </c>
      <c r="E9" s="14">
        <f>D9*100/D$22</f>
        <v>33.217474613203606</v>
      </c>
      <c r="F9" s="14">
        <f>(D9*100/B9)-100</f>
        <v>5.4195947961286493</v>
      </c>
    </row>
    <row r="10" spans="1:6" x14ac:dyDescent="0.25">
      <c r="A10" s="6" t="s">
        <v>5</v>
      </c>
      <c r="B10" s="21">
        <v>1060</v>
      </c>
      <c r="C10" s="15">
        <v>36.200000000000003</v>
      </c>
      <c r="D10" s="21">
        <v>1137.8333565799999</v>
      </c>
      <c r="E10" s="15">
        <f t="shared" ref="E10:E22" si="0">D10*100/D$22</f>
        <v>36.220874425148892</v>
      </c>
      <c r="F10" s="15">
        <f t="shared" ref="F10:F22" si="1">(D10*100/B10)-100</f>
        <v>7.3427694886792239</v>
      </c>
    </row>
    <row r="11" spans="1:6" x14ac:dyDescent="0.25">
      <c r="A11" s="7" t="s">
        <v>6</v>
      </c>
      <c r="B11" s="22">
        <v>14.9</v>
      </c>
      <c r="C11" s="16">
        <v>0.5</v>
      </c>
      <c r="D11" s="22">
        <v>21.703253780000001</v>
      </c>
      <c r="E11" s="16">
        <f t="shared" si="0"/>
        <v>0.69088397280366376</v>
      </c>
      <c r="F11" s="16">
        <f t="shared" si="1"/>
        <v>45.659421342281888</v>
      </c>
    </row>
    <row r="12" spans="1:6" x14ac:dyDescent="0.25">
      <c r="A12" s="6" t="s">
        <v>7</v>
      </c>
      <c r="B12" s="21">
        <v>204.45</v>
      </c>
      <c r="C12" s="15">
        <v>7</v>
      </c>
      <c r="D12" s="21">
        <v>224.42933353000001</v>
      </c>
      <c r="E12" s="15">
        <f t="shared" si="0"/>
        <v>7.1443033903870656</v>
      </c>
      <c r="F12" s="15">
        <f t="shared" si="1"/>
        <v>9.7722345463438529</v>
      </c>
    </row>
    <row r="13" spans="1:6" x14ac:dyDescent="0.25">
      <c r="A13" s="7" t="s">
        <v>8</v>
      </c>
      <c r="B13" s="22">
        <v>8.23</v>
      </c>
      <c r="C13" s="16">
        <v>0.3</v>
      </c>
      <c r="D13" s="22">
        <v>8.4452679700000015</v>
      </c>
      <c r="E13" s="16">
        <f t="shared" si="0"/>
        <v>0.26883988666629938</v>
      </c>
      <c r="F13" s="16">
        <f t="shared" si="1"/>
        <v>2.6156496962333051</v>
      </c>
    </row>
    <row r="14" spans="1:6" x14ac:dyDescent="0.25">
      <c r="A14" s="8" t="s">
        <v>9</v>
      </c>
      <c r="B14" s="23">
        <v>2277.42</v>
      </c>
      <c r="C14" s="17">
        <v>77.7</v>
      </c>
      <c r="D14" s="23">
        <v>2435.8965289899993</v>
      </c>
      <c r="E14" s="17">
        <f t="shared" si="0"/>
        <v>77.54237628820951</v>
      </c>
      <c r="F14" s="17">
        <f t="shared" si="1"/>
        <v>6.9585991600143586</v>
      </c>
    </row>
    <row r="15" spans="1:6" x14ac:dyDescent="0.25">
      <c r="A15" s="7" t="s">
        <v>10</v>
      </c>
      <c r="B15" s="22">
        <v>539.27</v>
      </c>
      <c r="C15" s="16">
        <v>18.399999999999999</v>
      </c>
      <c r="D15" s="22">
        <v>584.70089738000013</v>
      </c>
      <c r="E15" s="16">
        <f t="shared" si="0"/>
        <v>18.612899382673199</v>
      </c>
      <c r="F15" s="16">
        <f t="shared" si="1"/>
        <v>8.4245178444935078</v>
      </c>
    </row>
    <row r="16" spans="1:6" x14ac:dyDescent="0.25">
      <c r="A16" s="6" t="s">
        <v>1</v>
      </c>
      <c r="B16" s="21">
        <v>33.54</v>
      </c>
      <c r="C16" s="15">
        <v>1.1000000000000001</v>
      </c>
      <c r="D16" s="21">
        <v>31.21724807</v>
      </c>
      <c r="E16" s="15">
        <f t="shared" si="0"/>
        <v>0.99374483592289742</v>
      </c>
      <c r="F16" s="15">
        <f t="shared" si="1"/>
        <v>-6.9253188133571797</v>
      </c>
    </row>
    <row r="17" spans="1:6" x14ac:dyDescent="0.25">
      <c r="A17" s="8" t="s">
        <v>11</v>
      </c>
      <c r="B17" s="23">
        <v>572.79999999999995</v>
      </c>
      <c r="C17" s="17">
        <v>19.5</v>
      </c>
      <c r="D17" s="23">
        <v>615.91814545000011</v>
      </c>
      <c r="E17" s="17">
        <f t="shared" si="0"/>
        <v>19.606644218596095</v>
      </c>
      <c r="F17" s="17">
        <f t="shared" si="1"/>
        <v>7.5276091916899617</v>
      </c>
    </row>
    <row r="18" spans="1:6" x14ac:dyDescent="0.25">
      <c r="A18" s="8" t="s">
        <v>12</v>
      </c>
      <c r="B18" s="23">
        <v>2850.22</v>
      </c>
      <c r="C18" s="17">
        <v>97.2</v>
      </c>
      <c r="D18" s="23">
        <v>3051.8146744399992</v>
      </c>
      <c r="E18" s="17">
        <f t="shared" si="0"/>
        <v>97.149020506805599</v>
      </c>
      <c r="F18" s="17">
        <f t="shared" si="1"/>
        <v>7.0729513665611421</v>
      </c>
    </row>
    <row r="19" spans="1:6" x14ac:dyDescent="0.25">
      <c r="A19" s="7" t="s">
        <v>2</v>
      </c>
      <c r="B19" s="22">
        <v>3.27</v>
      </c>
      <c r="C19" s="16">
        <v>0.1</v>
      </c>
      <c r="D19" s="22">
        <v>14.28874487</v>
      </c>
      <c r="E19" s="16">
        <f t="shared" si="0"/>
        <v>0.45485644328873392</v>
      </c>
      <c r="F19" s="16">
        <f t="shared" si="1"/>
        <v>336.96467492354742</v>
      </c>
    </row>
    <row r="20" spans="1:6" x14ac:dyDescent="0.25">
      <c r="A20" s="6" t="s">
        <v>3</v>
      </c>
      <c r="B20" s="21">
        <v>78.58</v>
      </c>
      <c r="C20" s="15">
        <v>2.7</v>
      </c>
      <c r="D20" s="21">
        <v>75.27120137</v>
      </c>
      <c r="E20" s="15">
        <f t="shared" si="0"/>
        <v>2.3961230499056616</v>
      </c>
      <c r="F20" s="15">
        <f t="shared" si="1"/>
        <v>-4.210738903028755</v>
      </c>
    </row>
    <row r="21" spans="1:6" x14ac:dyDescent="0.25">
      <c r="A21" s="8" t="s">
        <v>13</v>
      </c>
      <c r="B21" s="23">
        <v>81.849999999999994</v>
      </c>
      <c r="C21" s="17">
        <v>2.8</v>
      </c>
      <c r="D21" s="23">
        <v>89.559946240000002</v>
      </c>
      <c r="E21" s="17">
        <f t="shared" si="0"/>
        <v>2.8509794931943957</v>
      </c>
      <c r="F21" s="17">
        <f t="shared" si="1"/>
        <v>9.4196044471594575</v>
      </c>
    </row>
    <row r="22" spans="1:6" x14ac:dyDescent="0.25">
      <c r="A22" s="12" t="s">
        <v>17</v>
      </c>
      <c r="B22" s="24">
        <v>2932.08</v>
      </c>
      <c r="C22" s="18">
        <v>100</v>
      </c>
      <c r="D22" s="24">
        <v>3141.3746206799992</v>
      </c>
      <c r="E22" s="18">
        <f t="shared" si="0"/>
        <v>100</v>
      </c>
      <c r="F22" s="18">
        <f t="shared" si="1"/>
        <v>7.1380937996234621</v>
      </c>
    </row>
    <row r="23" spans="1:6" ht="14.25" customHeight="1" x14ac:dyDescent="0.25">
      <c r="A23" s="2"/>
      <c r="B23" s="2"/>
      <c r="C23" s="2"/>
      <c r="D23" s="13" t="s">
        <v>21</v>
      </c>
      <c r="E23" s="2"/>
      <c r="F23" s="2"/>
    </row>
    <row r="24" spans="1:6" ht="36" customHeight="1" x14ac:dyDescent="0.25">
      <c r="A24" s="2"/>
      <c r="B24" s="91" t="s">
        <v>18</v>
      </c>
      <c r="C24" s="91"/>
      <c r="D24" s="91"/>
      <c r="E24" s="91"/>
      <c r="F24" s="91"/>
    </row>
    <row r="25" spans="1:6" x14ac:dyDescent="0.25">
      <c r="A25" s="2"/>
      <c r="B25" s="19">
        <v>2023</v>
      </c>
      <c r="C25" s="25" t="s">
        <v>0</v>
      </c>
      <c r="D25" s="19">
        <v>2024</v>
      </c>
      <c r="E25" s="25" t="s">
        <v>0</v>
      </c>
      <c r="F25" s="11" t="s">
        <v>14</v>
      </c>
    </row>
    <row r="26" spans="1:6" x14ac:dyDescent="0.25">
      <c r="A26" s="5" t="s">
        <v>4</v>
      </c>
      <c r="B26" s="20">
        <v>534.5</v>
      </c>
      <c r="C26" s="14">
        <v>36.5</v>
      </c>
      <c r="D26" s="20">
        <v>566.55846134000001</v>
      </c>
      <c r="E26" s="14">
        <f>(D26*100)/D$39</f>
        <v>35.739696988435661</v>
      </c>
      <c r="F26" s="14">
        <f>(D26*100/B26)-100</f>
        <v>5.9978412235734311</v>
      </c>
    </row>
    <row r="27" spans="1:6" x14ac:dyDescent="0.25">
      <c r="A27" s="6" t="s">
        <v>5</v>
      </c>
      <c r="B27" s="21">
        <v>508.02</v>
      </c>
      <c r="C27" s="15">
        <v>34.6</v>
      </c>
      <c r="D27" s="21">
        <v>555.64323576000004</v>
      </c>
      <c r="E27" s="15">
        <f t="shared" ref="E27:E39" si="2">(D27*100)/D$39</f>
        <v>35.051141647002837</v>
      </c>
      <c r="F27" s="15">
        <f t="shared" ref="F27:F39" si="3">(D27*100/B27)-100</f>
        <v>9.3742836423762981</v>
      </c>
    </row>
    <row r="28" spans="1:6" x14ac:dyDescent="0.25">
      <c r="A28" s="7" t="s">
        <v>6</v>
      </c>
      <c r="B28" s="22">
        <v>11.52</v>
      </c>
      <c r="C28" s="16">
        <v>0.8</v>
      </c>
      <c r="D28" s="22">
        <v>17.48412643</v>
      </c>
      <c r="E28" s="16">
        <f t="shared" si="2"/>
        <v>1.1029353956479018</v>
      </c>
      <c r="F28" s="16">
        <f t="shared" si="3"/>
        <v>51.771930815972212</v>
      </c>
    </row>
    <row r="29" spans="1:6" x14ac:dyDescent="0.25">
      <c r="A29" s="6" t="s">
        <v>7</v>
      </c>
      <c r="B29" s="21">
        <v>125.99</v>
      </c>
      <c r="C29" s="15">
        <v>8.6</v>
      </c>
      <c r="D29" s="21">
        <v>143.05673585</v>
      </c>
      <c r="E29" s="15">
        <f t="shared" si="2"/>
        <v>9.0243191838333754</v>
      </c>
      <c r="F29" s="15">
        <f t="shared" si="3"/>
        <v>13.546103539963497</v>
      </c>
    </row>
    <row r="30" spans="1:6" x14ac:dyDescent="0.25">
      <c r="A30" s="7" t="s">
        <v>8</v>
      </c>
      <c r="B30" s="22">
        <v>5.6</v>
      </c>
      <c r="C30" s="16">
        <v>0.4</v>
      </c>
      <c r="D30" s="22">
        <v>5.4895294799999999</v>
      </c>
      <c r="E30" s="16">
        <f t="shared" si="2"/>
        <v>0.34629104251705073</v>
      </c>
      <c r="F30" s="16">
        <f t="shared" si="3"/>
        <v>-1.9726878571428585</v>
      </c>
    </row>
    <row r="31" spans="1:6" x14ac:dyDescent="0.25">
      <c r="A31" s="8" t="s">
        <v>9</v>
      </c>
      <c r="B31" s="23">
        <v>1185.6300000000001</v>
      </c>
      <c r="C31" s="17">
        <v>80.900000000000006</v>
      </c>
      <c r="D31" s="23">
        <v>1288.2320888600002</v>
      </c>
      <c r="E31" s="17">
        <f t="shared" si="2"/>
        <v>81.264384257436845</v>
      </c>
      <c r="F31" s="17">
        <f t="shared" si="3"/>
        <v>8.6538033669863381</v>
      </c>
    </row>
    <row r="32" spans="1:6" x14ac:dyDescent="0.25">
      <c r="A32" s="7" t="s">
        <v>10</v>
      </c>
      <c r="B32" s="22">
        <v>193.02</v>
      </c>
      <c r="C32" s="16">
        <v>13.2</v>
      </c>
      <c r="D32" s="22">
        <v>204.06583569</v>
      </c>
      <c r="E32" s="16">
        <f t="shared" si="2"/>
        <v>12.872901264245197</v>
      </c>
      <c r="F32" s="16">
        <f t="shared" si="3"/>
        <v>5.7226379079887977</v>
      </c>
    </row>
    <row r="33" spans="1:6" x14ac:dyDescent="0.25">
      <c r="A33" s="6" t="s">
        <v>1</v>
      </c>
      <c r="B33" s="21">
        <v>23.34</v>
      </c>
      <c r="C33" s="15">
        <v>1.6</v>
      </c>
      <c r="D33" s="21">
        <v>18.889781379999999</v>
      </c>
      <c r="E33" s="15">
        <f t="shared" si="2"/>
        <v>1.1916070604651117</v>
      </c>
      <c r="F33" s="15">
        <f t="shared" si="3"/>
        <v>-19.066917823479002</v>
      </c>
    </row>
    <row r="34" spans="1:6" x14ac:dyDescent="0.25">
      <c r="A34" s="8" t="s">
        <v>11</v>
      </c>
      <c r="B34" s="23">
        <v>216.36</v>
      </c>
      <c r="C34" s="17">
        <v>14.8</v>
      </c>
      <c r="D34" s="23">
        <v>222.95561706999999</v>
      </c>
      <c r="E34" s="17">
        <f t="shared" si="2"/>
        <v>14.064508324710307</v>
      </c>
      <c r="F34" s="17">
        <f t="shared" si="3"/>
        <v>3.0484456784987799</v>
      </c>
    </row>
    <row r="35" spans="1:6" x14ac:dyDescent="0.25">
      <c r="A35" s="8" t="s">
        <v>12</v>
      </c>
      <c r="B35" s="23">
        <v>1401.99</v>
      </c>
      <c r="C35" s="17">
        <v>95.6</v>
      </c>
      <c r="D35" s="23">
        <v>1511.1877059300002</v>
      </c>
      <c r="E35" s="17">
        <f t="shared" si="2"/>
        <v>95.328892582147148</v>
      </c>
      <c r="F35" s="17">
        <f t="shared" si="3"/>
        <v>7.7887649648000519</v>
      </c>
    </row>
    <row r="36" spans="1:6" x14ac:dyDescent="0.25">
      <c r="A36" s="7" t="s">
        <v>2</v>
      </c>
      <c r="B36" s="22">
        <v>2.86</v>
      </c>
      <c r="C36" s="16">
        <v>0.2</v>
      </c>
      <c r="D36" s="22">
        <v>13.924159340000001</v>
      </c>
      <c r="E36" s="16">
        <f t="shared" si="2"/>
        <v>0.87836519898279686</v>
      </c>
      <c r="F36" s="16">
        <f t="shared" si="3"/>
        <v>386.85871818181823</v>
      </c>
    </row>
    <row r="37" spans="1:6" x14ac:dyDescent="0.25">
      <c r="A37" s="6" t="s">
        <v>3</v>
      </c>
      <c r="B37" s="21">
        <v>61.54</v>
      </c>
      <c r="C37" s="15">
        <v>4.2</v>
      </c>
      <c r="D37" s="21">
        <v>60.123906380000001</v>
      </c>
      <c r="E37" s="15">
        <f t="shared" si="2"/>
        <v>3.792742218870051</v>
      </c>
      <c r="F37" s="15">
        <f t="shared" si="3"/>
        <v>-2.3010946051348782</v>
      </c>
    </row>
    <row r="38" spans="1:6" x14ac:dyDescent="0.25">
      <c r="A38" s="8" t="s">
        <v>13</v>
      </c>
      <c r="B38" s="23">
        <v>64.400000000000006</v>
      </c>
      <c r="C38" s="17">
        <v>4.4000000000000004</v>
      </c>
      <c r="D38" s="23">
        <v>74.048065719999997</v>
      </c>
      <c r="E38" s="17">
        <f t="shared" si="2"/>
        <v>4.6711074178528476</v>
      </c>
      <c r="F38" s="17">
        <f t="shared" si="3"/>
        <v>14.981468509316755</v>
      </c>
    </row>
    <row r="39" spans="1:6" x14ac:dyDescent="0.25">
      <c r="A39" s="12" t="s">
        <v>17</v>
      </c>
      <c r="B39" s="24">
        <v>1466.38</v>
      </c>
      <c r="C39" s="18">
        <v>100</v>
      </c>
      <c r="D39" s="24">
        <v>1585.2357716500003</v>
      </c>
      <c r="E39" s="18">
        <f t="shared" si="2"/>
        <v>100</v>
      </c>
      <c r="F39" s="18">
        <f t="shared" si="3"/>
        <v>8.1053868472019559</v>
      </c>
    </row>
    <row r="40" spans="1:6" x14ac:dyDescent="0.25">
      <c r="A40" s="2"/>
      <c r="B40" s="2"/>
      <c r="C40" s="2"/>
      <c r="D40" s="2"/>
      <c r="E40" s="2"/>
      <c r="F40" s="2"/>
    </row>
    <row r="41" spans="1:6" ht="30.75" customHeight="1" x14ac:dyDescent="0.25">
      <c r="A41" s="2"/>
      <c r="B41" s="91" t="s">
        <v>19</v>
      </c>
      <c r="C41" s="91"/>
      <c r="D41" s="91"/>
      <c r="E41" s="91"/>
      <c r="F41" s="91"/>
    </row>
    <row r="42" spans="1:6" x14ac:dyDescent="0.25">
      <c r="A42" s="2"/>
      <c r="B42" s="19">
        <v>2023</v>
      </c>
      <c r="C42" s="25" t="s">
        <v>0</v>
      </c>
      <c r="D42" s="19">
        <v>2024</v>
      </c>
      <c r="E42" s="25" t="s">
        <v>0</v>
      </c>
      <c r="F42" s="11" t="s">
        <v>14</v>
      </c>
    </row>
    <row r="43" spans="1:6" x14ac:dyDescent="0.25">
      <c r="A43" s="5" t="s">
        <v>4</v>
      </c>
      <c r="B43" s="20">
        <v>455.34</v>
      </c>
      <c r="C43" s="14">
        <v>31.1</v>
      </c>
      <c r="D43" s="20">
        <v>476.92685578999999</v>
      </c>
      <c r="E43" s="14">
        <f>(D43*100)/D$56</f>
        <v>30.648091337561969</v>
      </c>
      <c r="F43" s="14">
        <f>(D43*100/B43)-100</f>
        <v>4.7408213181359002</v>
      </c>
    </row>
    <row r="44" spans="1:6" x14ac:dyDescent="0.25">
      <c r="A44" s="6" t="s">
        <v>5</v>
      </c>
      <c r="B44" s="21">
        <v>551.97</v>
      </c>
      <c r="C44" s="15">
        <v>37.700000000000003</v>
      </c>
      <c r="D44" s="21">
        <v>582.19012081999995</v>
      </c>
      <c r="E44" s="15">
        <f t="shared" ref="E44:E56" si="4">(D44*100)/D$56</f>
        <v>37.412479045999071</v>
      </c>
      <c r="F44" s="15">
        <f t="shared" ref="F44:F56" si="5">(D44*100/B44)-100</f>
        <v>5.4749571208580079</v>
      </c>
    </row>
    <row r="45" spans="1:6" x14ac:dyDescent="0.25">
      <c r="A45" s="7" t="s">
        <v>6</v>
      </c>
      <c r="B45" s="22">
        <v>3.39</v>
      </c>
      <c r="C45" s="16">
        <v>0.2</v>
      </c>
      <c r="D45" s="22">
        <v>4.2191273500000008</v>
      </c>
      <c r="E45" s="16">
        <f t="shared" si="4"/>
        <v>0.271127949323413</v>
      </c>
      <c r="F45" s="16">
        <f t="shared" si="5"/>
        <v>24.458033923303859</v>
      </c>
    </row>
    <row r="46" spans="1:6" x14ac:dyDescent="0.25">
      <c r="A46" s="6" t="s">
        <v>7</v>
      </c>
      <c r="B46" s="21">
        <v>78.45</v>
      </c>
      <c r="C46" s="15">
        <v>5.4</v>
      </c>
      <c r="D46" s="21">
        <v>81.372597680000013</v>
      </c>
      <c r="E46" s="15">
        <f t="shared" si="4"/>
        <v>5.2291347735918698</v>
      </c>
      <c r="F46" s="15">
        <f t="shared" si="5"/>
        <v>3.7254272530274193</v>
      </c>
    </row>
    <row r="47" spans="1:6" x14ac:dyDescent="0.25">
      <c r="A47" s="7" t="s">
        <v>8</v>
      </c>
      <c r="B47" s="22">
        <v>2.64</v>
      </c>
      <c r="C47" s="16">
        <v>0.2</v>
      </c>
      <c r="D47" s="22">
        <v>2.9557384899999999</v>
      </c>
      <c r="E47" s="16">
        <f t="shared" si="4"/>
        <v>0.18994053723691964</v>
      </c>
      <c r="F47" s="16">
        <f t="shared" si="5"/>
        <v>11.959791287878787</v>
      </c>
    </row>
    <row r="48" spans="1:6" x14ac:dyDescent="0.25">
      <c r="A48" s="8" t="s">
        <v>9</v>
      </c>
      <c r="B48" s="23">
        <v>1091.79</v>
      </c>
      <c r="C48" s="17">
        <v>74.5</v>
      </c>
      <c r="D48" s="23">
        <v>1147.66444013</v>
      </c>
      <c r="E48" s="17">
        <f t="shared" si="4"/>
        <v>73.750773643713245</v>
      </c>
      <c r="F48" s="17">
        <f t="shared" si="5"/>
        <v>5.1176911429853789</v>
      </c>
    </row>
    <row r="49" spans="1:6" x14ac:dyDescent="0.25">
      <c r="A49" s="7" t="s">
        <v>10</v>
      </c>
      <c r="B49" s="22">
        <v>346.25</v>
      </c>
      <c r="C49" s="16">
        <v>23.6</v>
      </c>
      <c r="D49" s="22">
        <v>380.63506168999999</v>
      </c>
      <c r="E49" s="16">
        <f t="shared" si="4"/>
        <v>24.460224865362377</v>
      </c>
      <c r="F49" s="16">
        <f t="shared" si="5"/>
        <v>9.9307037371841176</v>
      </c>
    </row>
    <row r="50" spans="1:6" x14ac:dyDescent="0.25">
      <c r="A50" s="6" t="s">
        <v>1</v>
      </c>
      <c r="B50" s="21">
        <v>10.199999999999999</v>
      </c>
      <c r="C50" s="15">
        <v>0.7</v>
      </c>
      <c r="D50" s="21">
        <v>12.327466690000001</v>
      </c>
      <c r="E50" s="15">
        <f t="shared" si="4"/>
        <v>0.79218295319110987</v>
      </c>
      <c r="F50" s="15">
        <f t="shared" si="5"/>
        <v>20.857516568627474</v>
      </c>
    </row>
    <row r="51" spans="1:6" x14ac:dyDescent="0.25">
      <c r="A51" s="8" t="s">
        <v>11</v>
      </c>
      <c r="B51" s="23">
        <v>356.45</v>
      </c>
      <c r="C51" s="17">
        <v>24.3</v>
      </c>
      <c r="D51" s="23">
        <v>392.96252837999998</v>
      </c>
      <c r="E51" s="17">
        <f t="shared" si="4"/>
        <v>25.25240781855349</v>
      </c>
      <c r="F51" s="17">
        <f t="shared" si="5"/>
        <v>10.243380103801385</v>
      </c>
    </row>
    <row r="52" spans="1:6" x14ac:dyDescent="0.25">
      <c r="A52" s="8" t="s">
        <v>12</v>
      </c>
      <c r="B52" s="23">
        <v>1448.23</v>
      </c>
      <c r="C52" s="17">
        <v>98.8</v>
      </c>
      <c r="D52" s="23">
        <v>1540.6269685100001</v>
      </c>
      <c r="E52" s="17">
        <f t="shared" si="4"/>
        <v>99.003181462266753</v>
      </c>
      <c r="F52" s="17">
        <f t="shared" si="5"/>
        <v>6.3799927159360124</v>
      </c>
    </row>
    <row r="53" spans="1:6" x14ac:dyDescent="0.25">
      <c r="A53" s="7" t="s">
        <v>2</v>
      </c>
      <c r="B53" s="22">
        <v>0.41</v>
      </c>
      <c r="C53" s="16">
        <v>0</v>
      </c>
      <c r="D53" s="22">
        <v>0.36458552999999999</v>
      </c>
      <c r="E53" s="16">
        <f t="shared" si="4"/>
        <v>2.3428855993619071E-2</v>
      </c>
      <c r="F53" s="16">
        <f t="shared" si="5"/>
        <v>-11.076699999999988</v>
      </c>
    </row>
    <row r="54" spans="1:6" x14ac:dyDescent="0.25">
      <c r="A54" s="6" t="s">
        <v>3</v>
      </c>
      <c r="B54" s="21">
        <v>17.04</v>
      </c>
      <c r="C54" s="15">
        <v>1.2</v>
      </c>
      <c r="D54" s="21">
        <v>15.147294990000001</v>
      </c>
      <c r="E54" s="15">
        <f t="shared" si="4"/>
        <v>0.97338968173963902</v>
      </c>
      <c r="F54" s="15">
        <f t="shared" si="5"/>
        <v>-11.107423767605624</v>
      </c>
    </row>
    <row r="55" spans="1:6" x14ac:dyDescent="0.25">
      <c r="A55" s="8" t="s">
        <v>13</v>
      </c>
      <c r="B55" s="23">
        <v>17.46</v>
      </c>
      <c r="C55" s="17">
        <v>1.2</v>
      </c>
      <c r="D55" s="23">
        <v>15.51188052</v>
      </c>
      <c r="E55" s="17">
        <f t="shared" si="4"/>
        <v>0.99681853773325813</v>
      </c>
      <c r="F55" s="17">
        <f t="shared" si="5"/>
        <v>-11.157614432989703</v>
      </c>
    </row>
    <row r="56" spans="1:6" x14ac:dyDescent="0.25">
      <c r="A56" s="12" t="s">
        <v>17</v>
      </c>
      <c r="B56" s="24">
        <v>1465.69</v>
      </c>
      <c r="C56" s="18">
        <v>100</v>
      </c>
      <c r="D56" s="24">
        <v>1556.1388490300001</v>
      </c>
      <c r="E56" s="18">
        <f t="shared" si="4"/>
        <v>100</v>
      </c>
      <c r="F56" s="18">
        <f t="shared" si="5"/>
        <v>6.1710763551637768</v>
      </c>
    </row>
    <row r="57" spans="1:6" ht="21" customHeight="1" x14ac:dyDescent="0.25">
      <c r="A57" s="2" t="s">
        <v>22</v>
      </c>
      <c r="B57" s="2"/>
      <c r="C57" s="9"/>
      <c r="D57" s="9"/>
      <c r="E57" s="9"/>
      <c r="F57" s="9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</sheetData>
  <mergeCells count="3">
    <mergeCell ref="B7:F7"/>
    <mergeCell ref="B24:F24"/>
    <mergeCell ref="B41:F41"/>
  </mergeCells>
  <pageMargins left="0.36" right="0.70866141732283472" top="0.71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F986-C5A3-40D9-9AF5-4544736B6D9D}">
  <dimension ref="A1:E35"/>
  <sheetViews>
    <sheetView workbookViewId="0">
      <selection activeCell="E38" sqref="E38"/>
    </sheetView>
  </sheetViews>
  <sheetFormatPr baseColWidth="10" defaultRowHeight="15" x14ac:dyDescent="0.25"/>
  <cols>
    <col min="2" max="2" width="20.7109375" customWidth="1"/>
  </cols>
  <sheetData>
    <row r="1" spans="1:5" ht="23.25" x14ac:dyDescent="0.25">
      <c r="A1" s="95" t="s">
        <v>23</v>
      </c>
      <c r="B1" s="95"/>
      <c r="C1" s="95"/>
      <c r="D1" s="95"/>
      <c r="E1" s="95"/>
    </row>
    <row r="2" spans="1:5" ht="20.25" x14ac:dyDescent="0.25">
      <c r="A2" s="96" t="s">
        <v>24</v>
      </c>
      <c r="B2" s="96"/>
      <c r="C2" s="96"/>
      <c r="D2" s="96"/>
      <c r="E2" s="96"/>
    </row>
    <row r="3" spans="1:5" ht="20.25" x14ac:dyDescent="0.25">
      <c r="A3" s="97" t="s">
        <v>25</v>
      </c>
      <c r="B3" s="98"/>
      <c r="C3" s="98"/>
      <c r="D3" s="98"/>
      <c r="E3" s="98"/>
    </row>
    <row r="4" spans="1:5" ht="18" x14ac:dyDescent="0.25">
      <c r="A4" s="99"/>
      <c r="B4" s="99"/>
      <c r="C4" s="99"/>
      <c r="D4" s="99"/>
      <c r="E4" s="100"/>
    </row>
    <row r="5" spans="1:5" x14ac:dyDescent="0.25">
      <c r="A5" s="26"/>
      <c r="B5" s="26"/>
      <c r="C5" s="28"/>
      <c r="D5" s="30"/>
      <c r="E5" s="31" t="s">
        <v>26</v>
      </c>
    </row>
    <row r="6" spans="1:5" ht="16.5" x14ac:dyDescent="0.25">
      <c r="A6" s="32"/>
      <c r="B6" s="33"/>
      <c r="C6" s="35"/>
      <c r="D6" s="35"/>
      <c r="E6" s="36"/>
    </row>
    <row r="7" spans="1:5" x14ac:dyDescent="0.25">
      <c r="A7" s="92" t="s">
        <v>27</v>
      </c>
      <c r="B7" s="93" t="s">
        <v>28</v>
      </c>
      <c r="C7" s="80"/>
      <c r="D7" s="83"/>
      <c r="E7" s="84"/>
    </row>
    <row r="8" spans="1:5" x14ac:dyDescent="0.25">
      <c r="A8" s="92"/>
      <c r="B8" s="94"/>
      <c r="C8" s="79"/>
      <c r="D8" s="85"/>
      <c r="E8" s="85" t="s">
        <v>34</v>
      </c>
    </row>
    <row r="9" spans="1:5" x14ac:dyDescent="0.25">
      <c r="A9" s="92"/>
      <c r="B9" s="94"/>
      <c r="C9" s="81" t="s">
        <v>185</v>
      </c>
      <c r="D9" s="86" t="s">
        <v>186</v>
      </c>
      <c r="E9" s="87"/>
    </row>
    <row r="10" spans="1:5" x14ac:dyDescent="0.25">
      <c r="A10" s="51" t="s">
        <v>36</v>
      </c>
      <c r="B10" s="52" t="s">
        <v>37</v>
      </c>
      <c r="C10" s="54">
        <v>476926.85579</v>
      </c>
      <c r="D10" s="77">
        <v>566558.46134000004</v>
      </c>
      <c r="E10" s="55">
        <v>1043485.31713</v>
      </c>
    </row>
    <row r="11" spans="1:5" x14ac:dyDescent="0.25">
      <c r="A11" s="51" t="s">
        <v>52</v>
      </c>
      <c r="B11" s="52" t="s">
        <v>53</v>
      </c>
      <c r="C11" s="54">
        <v>582190.12081999995</v>
      </c>
      <c r="D11" s="77">
        <v>555643.23576000007</v>
      </c>
      <c r="E11" s="55">
        <v>1137833.3565799999</v>
      </c>
    </row>
    <row r="12" spans="1:5" x14ac:dyDescent="0.25">
      <c r="A12" s="51" t="s">
        <v>68</v>
      </c>
      <c r="B12" s="52" t="s">
        <v>69</v>
      </c>
      <c r="C12" s="54">
        <v>4219.1273500000007</v>
      </c>
      <c r="D12" s="77">
        <v>17484.12643</v>
      </c>
      <c r="E12" s="55">
        <v>21703.253779999999</v>
      </c>
    </row>
    <row r="13" spans="1:5" x14ac:dyDescent="0.25">
      <c r="A13" s="51" t="s">
        <v>82</v>
      </c>
      <c r="B13" s="52" t="s">
        <v>83</v>
      </c>
      <c r="C13" s="54">
        <v>81372.597680000006</v>
      </c>
      <c r="D13" s="77">
        <v>143056.73585</v>
      </c>
      <c r="E13" s="55">
        <v>224429.33353</v>
      </c>
    </row>
    <row r="14" spans="1:5" x14ac:dyDescent="0.25">
      <c r="A14" s="51">
        <v>5</v>
      </c>
      <c r="B14" s="52" t="s">
        <v>114</v>
      </c>
      <c r="C14" s="54">
        <v>2955.7384899999997</v>
      </c>
      <c r="D14" s="77">
        <v>5489.5294800000001</v>
      </c>
      <c r="E14" s="55">
        <v>8445.2679700000008</v>
      </c>
    </row>
    <row r="15" spans="1:5" x14ac:dyDescent="0.25">
      <c r="A15" s="51" t="s">
        <v>116</v>
      </c>
      <c r="B15" s="52" t="s">
        <v>117</v>
      </c>
      <c r="C15" s="54">
        <v>380635.06169</v>
      </c>
      <c r="D15" s="77">
        <v>204065.83569000001</v>
      </c>
      <c r="E15" s="55">
        <v>584700.8973800001</v>
      </c>
    </row>
    <row r="16" spans="1:5" x14ac:dyDescent="0.25">
      <c r="A16" s="51" t="s">
        <v>133</v>
      </c>
      <c r="B16" s="52" t="s">
        <v>134</v>
      </c>
      <c r="C16" s="54">
        <v>12327.466690000001</v>
      </c>
      <c r="D16" s="77">
        <v>18889.78138</v>
      </c>
      <c r="E16" s="55">
        <v>31217.248070000001</v>
      </c>
    </row>
    <row r="17" spans="1:5" x14ac:dyDescent="0.25">
      <c r="A17" s="51" t="s">
        <v>155</v>
      </c>
      <c r="B17" s="52" t="s">
        <v>156</v>
      </c>
      <c r="C17" s="54">
        <v>364.58553000000001</v>
      </c>
      <c r="D17" s="77">
        <v>13924.15934</v>
      </c>
      <c r="E17" s="55">
        <v>14288.74487</v>
      </c>
    </row>
    <row r="18" spans="1:5" x14ac:dyDescent="0.25">
      <c r="A18" s="51">
        <v>9</v>
      </c>
      <c r="B18" s="52" t="s">
        <v>173</v>
      </c>
      <c r="C18" s="54">
        <v>15147.29499</v>
      </c>
      <c r="D18" s="77">
        <v>60123.90638</v>
      </c>
      <c r="E18" s="55">
        <v>75271.201369999995</v>
      </c>
    </row>
    <row r="19" spans="1:5" x14ac:dyDescent="0.25">
      <c r="A19" s="73"/>
      <c r="B19" s="74" t="s">
        <v>184</v>
      </c>
      <c r="C19" s="54">
        <v>1556138.8490300002</v>
      </c>
      <c r="D19" s="77">
        <v>1585235.77165</v>
      </c>
      <c r="E19" s="76">
        <v>3141374.6206800006</v>
      </c>
    </row>
    <row r="22" spans="1:5" ht="16.5" x14ac:dyDescent="0.25">
      <c r="A22" s="32"/>
      <c r="B22" s="33"/>
      <c r="C22" s="35"/>
      <c r="D22" s="35"/>
      <c r="E22" s="36" t="s">
        <v>187</v>
      </c>
    </row>
    <row r="23" spans="1:5" x14ac:dyDescent="0.25">
      <c r="A23" s="92" t="s">
        <v>27</v>
      </c>
      <c r="B23" s="93" t="s">
        <v>28</v>
      </c>
      <c r="C23" s="80"/>
      <c r="D23" s="83"/>
      <c r="E23" s="84"/>
    </row>
    <row r="24" spans="1:5" x14ac:dyDescent="0.25">
      <c r="A24" s="92"/>
      <c r="B24" s="94"/>
      <c r="C24" s="79"/>
      <c r="D24" s="85"/>
      <c r="E24" s="85" t="s">
        <v>34</v>
      </c>
    </row>
    <row r="25" spans="1:5" x14ac:dyDescent="0.25">
      <c r="A25" s="92"/>
      <c r="B25" s="94"/>
      <c r="C25" s="81" t="s">
        <v>185</v>
      </c>
      <c r="D25" s="86" t="s">
        <v>186</v>
      </c>
      <c r="E25" s="87"/>
    </row>
    <row r="26" spans="1:5" x14ac:dyDescent="0.25">
      <c r="A26" s="51" t="s">
        <v>36</v>
      </c>
      <c r="B26" s="52" t="s">
        <v>37</v>
      </c>
      <c r="C26" s="90">
        <f>C10/1000</f>
        <v>476.92685578999999</v>
      </c>
      <c r="D26" s="90">
        <f t="shared" ref="D26:E26" si="0">D10/1000</f>
        <v>566.55846134000001</v>
      </c>
      <c r="E26" s="90">
        <f t="shared" si="0"/>
        <v>1043.4853171299999</v>
      </c>
    </row>
    <row r="27" spans="1:5" x14ac:dyDescent="0.25">
      <c r="A27" s="51" t="s">
        <v>52</v>
      </c>
      <c r="B27" s="52" t="s">
        <v>53</v>
      </c>
      <c r="C27" s="90">
        <f t="shared" ref="C27:E35" si="1">C11/1000</f>
        <v>582.19012081999995</v>
      </c>
      <c r="D27" s="90">
        <f t="shared" si="1"/>
        <v>555.64323576000004</v>
      </c>
      <c r="E27" s="90">
        <f t="shared" si="1"/>
        <v>1137.8333565799999</v>
      </c>
    </row>
    <row r="28" spans="1:5" x14ac:dyDescent="0.25">
      <c r="A28" s="51" t="s">
        <v>68</v>
      </c>
      <c r="B28" s="52" t="s">
        <v>69</v>
      </c>
      <c r="C28" s="90">
        <f t="shared" si="1"/>
        <v>4.2191273500000008</v>
      </c>
      <c r="D28" s="90">
        <f t="shared" si="1"/>
        <v>17.48412643</v>
      </c>
      <c r="E28" s="90">
        <f t="shared" si="1"/>
        <v>21.703253780000001</v>
      </c>
    </row>
    <row r="29" spans="1:5" x14ac:dyDescent="0.25">
      <c r="A29" s="51" t="s">
        <v>82</v>
      </c>
      <c r="B29" s="52" t="s">
        <v>83</v>
      </c>
      <c r="C29" s="90">
        <f t="shared" si="1"/>
        <v>81.372597680000013</v>
      </c>
      <c r="D29" s="90">
        <f t="shared" si="1"/>
        <v>143.05673585</v>
      </c>
      <c r="E29" s="90">
        <f t="shared" si="1"/>
        <v>224.42933353000001</v>
      </c>
    </row>
    <row r="30" spans="1:5" x14ac:dyDescent="0.25">
      <c r="A30" s="51">
        <v>5</v>
      </c>
      <c r="B30" s="52" t="s">
        <v>114</v>
      </c>
      <c r="C30" s="90">
        <f t="shared" si="1"/>
        <v>2.9557384899999999</v>
      </c>
      <c r="D30" s="90">
        <f t="shared" si="1"/>
        <v>5.4895294799999999</v>
      </c>
      <c r="E30" s="90">
        <f t="shared" si="1"/>
        <v>8.4452679700000015</v>
      </c>
    </row>
    <row r="31" spans="1:5" x14ac:dyDescent="0.25">
      <c r="A31" s="51" t="s">
        <v>116</v>
      </c>
      <c r="B31" s="52" t="s">
        <v>117</v>
      </c>
      <c r="C31" s="90">
        <f t="shared" si="1"/>
        <v>380.63506168999999</v>
      </c>
      <c r="D31" s="90">
        <f t="shared" si="1"/>
        <v>204.06583569</v>
      </c>
      <c r="E31" s="90">
        <f t="shared" si="1"/>
        <v>584.70089738000013</v>
      </c>
    </row>
    <row r="32" spans="1:5" x14ac:dyDescent="0.25">
      <c r="A32" s="51" t="s">
        <v>133</v>
      </c>
      <c r="B32" s="52" t="s">
        <v>134</v>
      </c>
      <c r="C32" s="90">
        <f t="shared" si="1"/>
        <v>12.327466690000001</v>
      </c>
      <c r="D32" s="90">
        <f t="shared" si="1"/>
        <v>18.889781379999999</v>
      </c>
      <c r="E32" s="90">
        <f t="shared" si="1"/>
        <v>31.21724807</v>
      </c>
    </row>
    <row r="33" spans="1:5" x14ac:dyDescent="0.25">
      <c r="A33" s="51" t="s">
        <v>155</v>
      </c>
      <c r="B33" s="52" t="s">
        <v>156</v>
      </c>
      <c r="C33" s="90">
        <f t="shared" si="1"/>
        <v>0.36458552999999999</v>
      </c>
      <c r="D33" s="90">
        <f t="shared" si="1"/>
        <v>13.924159340000001</v>
      </c>
      <c r="E33" s="90">
        <f t="shared" si="1"/>
        <v>14.28874487</v>
      </c>
    </row>
    <row r="34" spans="1:5" x14ac:dyDescent="0.25">
      <c r="A34" s="51">
        <v>9</v>
      </c>
      <c r="B34" s="52" t="s">
        <v>173</v>
      </c>
      <c r="C34" s="90">
        <f t="shared" si="1"/>
        <v>15.147294990000001</v>
      </c>
      <c r="D34" s="90">
        <f t="shared" si="1"/>
        <v>60.123906380000001</v>
      </c>
      <c r="E34" s="90">
        <f t="shared" si="1"/>
        <v>75.27120137</v>
      </c>
    </row>
    <row r="35" spans="1:5" x14ac:dyDescent="0.25">
      <c r="A35" s="73"/>
      <c r="B35" s="74" t="s">
        <v>184</v>
      </c>
      <c r="C35" s="90">
        <f t="shared" si="1"/>
        <v>1556.1388490300001</v>
      </c>
      <c r="D35" s="90">
        <f t="shared" si="1"/>
        <v>1585.2357716500001</v>
      </c>
      <c r="E35" s="90">
        <f t="shared" si="1"/>
        <v>3141.3746206800006</v>
      </c>
    </row>
  </sheetData>
  <mergeCells count="8">
    <mergeCell ref="A23:A25"/>
    <mergeCell ref="B23:B25"/>
    <mergeCell ref="A1:E1"/>
    <mergeCell ref="A2:E2"/>
    <mergeCell ref="A3:E3"/>
    <mergeCell ref="A4:E4"/>
    <mergeCell ref="A7:A9"/>
    <mergeCell ref="B7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439A-1B2A-4215-9E32-D68A5CE17629}">
  <dimension ref="A1:K93"/>
  <sheetViews>
    <sheetView workbookViewId="0">
      <selection activeCell="A11" sqref="A11:K94"/>
    </sheetView>
  </sheetViews>
  <sheetFormatPr baseColWidth="10" defaultRowHeight="15" x14ac:dyDescent="0.25"/>
  <sheetData>
    <row r="1" spans="1:11" ht="23.25" x14ac:dyDescent="0.25">
      <c r="A1" s="95" t="s">
        <v>23</v>
      </c>
      <c r="B1" s="95"/>
      <c r="C1" s="95"/>
      <c r="D1" s="95"/>
      <c r="E1" s="95"/>
      <c r="F1" s="95"/>
      <c r="G1" s="95"/>
      <c r="H1" s="95"/>
      <c r="I1" s="95"/>
      <c r="J1" s="95"/>
      <c r="K1" s="101"/>
    </row>
    <row r="2" spans="1:11" ht="20.25" x14ac:dyDescent="0.25">
      <c r="A2" s="96" t="s">
        <v>24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20.25" x14ac:dyDescent="0.25">
      <c r="A3" s="97" t="s">
        <v>25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18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11" ht="15.75" x14ac:dyDescent="0.25">
      <c r="A5" s="26"/>
      <c r="B5" s="26"/>
      <c r="C5" s="27"/>
      <c r="D5" s="28"/>
      <c r="E5" s="28"/>
      <c r="F5" s="28"/>
      <c r="G5" s="29"/>
      <c r="H5" s="30"/>
      <c r="I5" s="30"/>
      <c r="J5" s="30"/>
      <c r="K5" s="31" t="s">
        <v>26</v>
      </c>
    </row>
    <row r="6" spans="1:11" ht="16.5" x14ac:dyDescent="0.25">
      <c r="A6" s="32"/>
      <c r="B6" s="33"/>
      <c r="C6" s="33"/>
      <c r="D6" s="34"/>
      <c r="E6" s="35"/>
      <c r="F6" s="35"/>
      <c r="G6" s="35"/>
      <c r="H6" s="35"/>
      <c r="I6" s="35"/>
      <c r="J6" s="35"/>
      <c r="K6" s="36"/>
    </row>
    <row r="7" spans="1:11" ht="15.75" thickBot="1" x14ac:dyDescent="0.3">
      <c r="A7" s="92" t="s">
        <v>27</v>
      </c>
      <c r="B7" s="93" t="s">
        <v>28</v>
      </c>
      <c r="C7" s="37"/>
      <c r="D7" s="38"/>
      <c r="E7" s="39"/>
      <c r="F7" s="80"/>
      <c r="G7" s="39"/>
      <c r="H7" s="39"/>
      <c r="I7" s="40"/>
      <c r="J7" s="83"/>
      <c r="K7" s="84"/>
    </row>
    <row r="8" spans="1:11" ht="16.5" thickTop="1" thickBot="1" x14ac:dyDescent="0.3">
      <c r="A8" s="92"/>
      <c r="B8" s="94"/>
      <c r="C8" s="41"/>
      <c r="D8" s="42" t="s">
        <v>29</v>
      </c>
      <c r="E8" s="43" t="s">
        <v>30</v>
      </c>
      <c r="F8" s="79"/>
      <c r="G8" s="43" t="s">
        <v>31</v>
      </c>
      <c r="H8" s="42" t="s">
        <v>32</v>
      </c>
      <c r="I8" s="44" t="s">
        <v>33</v>
      </c>
      <c r="J8" s="85"/>
      <c r="K8" s="85" t="s">
        <v>34</v>
      </c>
    </row>
    <row r="9" spans="1:11" ht="16.5" thickTop="1" thickBot="1" x14ac:dyDescent="0.3">
      <c r="A9" s="92"/>
      <c r="B9" s="94"/>
      <c r="C9" s="41"/>
      <c r="D9" s="42" t="s">
        <v>35</v>
      </c>
      <c r="E9" s="43" t="s">
        <v>35</v>
      </c>
      <c r="F9" s="81" t="s">
        <v>185</v>
      </c>
      <c r="G9" s="42" t="s">
        <v>35</v>
      </c>
      <c r="H9" s="43" t="s">
        <v>35</v>
      </c>
      <c r="I9" s="45" t="s">
        <v>35</v>
      </c>
      <c r="J9" s="86" t="s">
        <v>186</v>
      </c>
      <c r="K9" s="87"/>
    </row>
    <row r="10" spans="1:11" ht="18" thickTop="1" thickBot="1" x14ac:dyDescent="0.3">
      <c r="A10" s="46"/>
      <c r="B10" s="47"/>
      <c r="C10" s="47"/>
      <c r="D10" s="48"/>
      <c r="E10" s="48"/>
      <c r="F10" s="82"/>
      <c r="G10" s="49"/>
      <c r="H10" s="50"/>
      <c r="I10" s="50"/>
      <c r="J10" s="88"/>
      <c r="K10" s="89"/>
    </row>
    <row r="11" spans="1:11" ht="16.5" thickTop="1" thickBot="1" x14ac:dyDescent="0.3">
      <c r="A11" s="51" t="s">
        <v>36</v>
      </c>
      <c r="B11" s="52" t="s">
        <v>37</v>
      </c>
      <c r="C11" s="53"/>
      <c r="D11" s="54">
        <v>323875.10865000001</v>
      </c>
      <c r="E11" s="54">
        <v>153051.74713999999</v>
      </c>
      <c r="F11" s="54">
        <f>D11+E11</f>
        <v>476926.85579</v>
      </c>
      <c r="G11" s="54">
        <v>93034.946540000004</v>
      </c>
      <c r="H11" s="54">
        <v>145312.73925000001</v>
      </c>
      <c r="I11" s="54">
        <v>328210.77555000002</v>
      </c>
      <c r="J11" s="77">
        <f>G11+H11+I11</f>
        <v>566558.46134000004</v>
      </c>
      <c r="K11" s="55">
        <v>1043485.31713</v>
      </c>
    </row>
    <row r="12" spans="1:11" ht="16.5" thickTop="1" thickBot="1" x14ac:dyDescent="0.3">
      <c r="A12" s="56" t="s">
        <v>38</v>
      </c>
      <c r="B12" s="57" t="s">
        <v>39</v>
      </c>
      <c r="C12" s="58"/>
      <c r="D12" s="59">
        <v>8035.0009099999997</v>
      </c>
      <c r="E12" s="59">
        <v>3899.74928</v>
      </c>
      <c r="F12" s="59"/>
      <c r="G12" s="59">
        <v>2116.4368399999998</v>
      </c>
      <c r="H12" s="59">
        <v>2609.4273600000001</v>
      </c>
      <c r="I12" s="59">
        <v>3158.43379</v>
      </c>
      <c r="J12" s="78"/>
      <c r="K12" s="60">
        <v>19819.048179999998</v>
      </c>
    </row>
    <row r="13" spans="1:11" ht="16.5" thickTop="1" thickBot="1" x14ac:dyDescent="0.3">
      <c r="A13" s="56" t="s">
        <v>40</v>
      </c>
      <c r="B13" s="57" t="s">
        <v>41</v>
      </c>
      <c r="C13" s="58"/>
      <c r="D13" s="59">
        <v>592.14090999999996</v>
      </c>
      <c r="E13" s="59">
        <v>623.01441</v>
      </c>
      <c r="F13" s="59"/>
      <c r="G13" s="59">
        <v>569.76143000000002</v>
      </c>
      <c r="H13" s="59">
        <v>1582.1369999999999</v>
      </c>
      <c r="I13" s="59">
        <v>2643.14534</v>
      </c>
      <c r="J13" s="78"/>
      <c r="K13" s="60">
        <v>6010.1990900000001</v>
      </c>
    </row>
    <row r="14" spans="1:11" ht="16.5" thickTop="1" thickBot="1" x14ac:dyDescent="0.3">
      <c r="A14" s="56" t="s">
        <v>42</v>
      </c>
      <c r="B14" s="57" t="s">
        <v>43</v>
      </c>
      <c r="C14" s="58"/>
      <c r="D14" s="59">
        <v>76601.598140000002</v>
      </c>
      <c r="E14" s="59">
        <v>47642.486700000001</v>
      </c>
      <c r="F14" s="59"/>
      <c r="G14" s="59">
        <v>37421.65741</v>
      </c>
      <c r="H14" s="59">
        <v>80264.417539999995</v>
      </c>
      <c r="I14" s="59">
        <v>151979.62547999999</v>
      </c>
      <c r="J14" s="78"/>
      <c r="K14" s="60">
        <v>393909.78526999999</v>
      </c>
    </row>
    <row r="15" spans="1:11" ht="16.5" thickTop="1" thickBot="1" x14ac:dyDescent="0.3">
      <c r="A15" s="56" t="s">
        <v>44</v>
      </c>
      <c r="B15" s="57" t="s">
        <v>45</v>
      </c>
      <c r="C15" s="58"/>
      <c r="D15" s="59">
        <v>145888.47571999999</v>
      </c>
      <c r="E15" s="59">
        <v>56146.832329999997</v>
      </c>
      <c r="F15" s="59"/>
      <c r="G15" s="59">
        <v>24729.552790000002</v>
      </c>
      <c r="H15" s="59">
        <v>22421.704040000001</v>
      </c>
      <c r="I15" s="59">
        <v>85613.189289999995</v>
      </c>
      <c r="J15" s="78"/>
      <c r="K15" s="60">
        <v>334799.75416999997</v>
      </c>
    </row>
    <row r="16" spans="1:11" ht="16.5" thickTop="1" thickBot="1" x14ac:dyDescent="0.3">
      <c r="A16" s="56" t="s">
        <v>46</v>
      </c>
      <c r="B16" s="57" t="s">
        <v>47</v>
      </c>
      <c r="C16" s="58"/>
      <c r="D16" s="59">
        <v>11656.22013</v>
      </c>
      <c r="E16" s="59">
        <v>3706.9315700000002</v>
      </c>
      <c r="F16" s="59"/>
      <c r="G16" s="59">
        <v>1350.6035300000001</v>
      </c>
      <c r="H16" s="59">
        <v>1084.36556</v>
      </c>
      <c r="I16" s="59">
        <v>3072.1926800000001</v>
      </c>
      <c r="J16" s="78"/>
      <c r="K16" s="60">
        <v>20870.313469999997</v>
      </c>
    </row>
    <row r="17" spans="1:11" ht="16.5" thickTop="1" thickBot="1" x14ac:dyDescent="0.3">
      <c r="A17" s="56" t="s">
        <v>48</v>
      </c>
      <c r="B17" s="57" t="s">
        <v>49</v>
      </c>
      <c r="C17" s="58"/>
      <c r="D17" s="59">
        <v>4440.3583099999996</v>
      </c>
      <c r="E17" s="59">
        <v>4772.2265299999999</v>
      </c>
      <c r="F17" s="59"/>
      <c r="G17" s="59">
        <v>4179.2348499999998</v>
      </c>
      <c r="H17" s="59">
        <v>3802.2361099999998</v>
      </c>
      <c r="I17" s="59">
        <v>9414.79781</v>
      </c>
      <c r="J17" s="78"/>
      <c r="K17" s="60">
        <v>26608.853610000002</v>
      </c>
    </row>
    <row r="18" spans="1:11" ht="16.5" thickTop="1" thickBot="1" x14ac:dyDescent="0.3">
      <c r="A18" s="56" t="s">
        <v>50</v>
      </c>
      <c r="B18" s="57" t="s">
        <v>51</v>
      </c>
      <c r="C18" s="58"/>
      <c r="D18" s="28">
        <v>76661.314570000002</v>
      </c>
      <c r="E18" s="28">
        <v>36260.50632</v>
      </c>
      <c r="F18" s="28"/>
      <c r="G18" s="28">
        <v>22667.699690000001</v>
      </c>
      <c r="H18" s="28">
        <v>33548.451639999999</v>
      </c>
      <c r="I18" s="28">
        <v>72329.391159999999</v>
      </c>
      <c r="J18" s="28"/>
      <c r="K18" s="60">
        <v>241467.36338</v>
      </c>
    </row>
    <row r="19" spans="1:11" ht="16.5" thickTop="1" thickBot="1" x14ac:dyDescent="0.3">
      <c r="A19" s="51" t="s">
        <v>52</v>
      </c>
      <c r="B19" s="52" t="s">
        <v>53</v>
      </c>
      <c r="C19" s="53"/>
      <c r="D19" s="54">
        <v>438651.88695999997</v>
      </c>
      <c r="E19" s="54">
        <v>143538.23386000001</v>
      </c>
      <c r="F19" s="54">
        <f>D19+E19</f>
        <v>582190.12081999995</v>
      </c>
      <c r="G19" s="54">
        <v>85572.243780000004</v>
      </c>
      <c r="H19" s="54">
        <v>159181.82547000001</v>
      </c>
      <c r="I19" s="54">
        <v>310889.16651000001</v>
      </c>
      <c r="J19" s="77">
        <f>G19+H19+I19</f>
        <v>555643.23576000007</v>
      </c>
      <c r="K19" s="55">
        <v>1137833.3565799999</v>
      </c>
    </row>
    <row r="20" spans="1:11" ht="16.5" thickTop="1" thickBot="1" x14ac:dyDescent="0.3">
      <c r="A20" s="56" t="s">
        <v>54</v>
      </c>
      <c r="B20" s="57" t="s">
        <v>55</v>
      </c>
      <c r="C20" s="58"/>
      <c r="D20" s="59">
        <v>5981.0035900000003</v>
      </c>
      <c r="E20" s="59">
        <v>3477.9501599999999</v>
      </c>
      <c r="F20" s="59"/>
      <c r="G20" s="59">
        <v>1771.1878099999999</v>
      </c>
      <c r="H20" s="59">
        <v>4666.9279999999999</v>
      </c>
      <c r="I20" s="59">
        <v>6687.72901</v>
      </c>
      <c r="J20" s="78"/>
      <c r="K20" s="60">
        <v>22584.798569999999</v>
      </c>
    </row>
    <row r="21" spans="1:11" ht="16.5" thickTop="1" thickBot="1" x14ac:dyDescent="0.3">
      <c r="A21" s="56" t="s">
        <v>56</v>
      </c>
      <c r="B21" s="57" t="s">
        <v>57</v>
      </c>
      <c r="C21" s="58"/>
      <c r="D21" s="59">
        <v>75327.164969999998</v>
      </c>
      <c r="E21" s="59">
        <v>13222.246590000001</v>
      </c>
      <c r="F21" s="59"/>
      <c r="G21" s="59">
        <v>7023.1209099999996</v>
      </c>
      <c r="H21" s="59">
        <v>5283.4080100000001</v>
      </c>
      <c r="I21" s="59">
        <v>12969.1386</v>
      </c>
      <c r="J21" s="78"/>
      <c r="K21" s="60">
        <v>113825.07908</v>
      </c>
    </row>
    <row r="22" spans="1:11" ht="16.5" thickTop="1" thickBot="1" x14ac:dyDescent="0.3">
      <c r="A22" s="56" t="s">
        <v>58</v>
      </c>
      <c r="B22" s="57" t="s">
        <v>59</v>
      </c>
      <c r="C22" s="58"/>
      <c r="D22" s="59">
        <v>343583.28301000001</v>
      </c>
      <c r="E22" s="59">
        <v>120877.31333999999</v>
      </c>
      <c r="F22" s="59"/>
      <c r="G22" s="59">
        <v>74330.503060000003</v>
      </c>
      <c r="H22" s="59">
        <v>146185.62246000001</v>
      </c>
      <c r="I22" s="59">
        <v>289648.31189999997</v>
      </c>
      <c r="J22" s="78"/>
      <c r="K22" s="60">
        <v>974625.03376999998</v>
      </c>
    </row>
    <row r="23" spans="1:11" ht="16.5" thickTop="1" thickBot="1" x14ac:dyDescent="0.3">
      <c r="A23" s="56" t="s">
        <v>60</v>
      </c>
      <c r="B23" s="57" t="s">
        <v>61</v>
      </c>
      <c r="C23" s="58"/>
      <c r="D23" s="59">
        <v>8471.6794900000004</v>
      </c>
      <c r="E23" s="59">
        <v>2749.1049600000001</v>
      </c>
      <c r="F23" s="59"/>
      <c r="G23" s="59">
        <v>1352.432</v>
      </c>
      <c r="H23" s="59">
        <v>1083.6669999999999</v>
      </c>
      <c r="I23" s="59">
        <v>1581.9849999999999</v>
      </c>
      <c r="J23" s="78"/>
      <c r="K23" s="60">
        <v>15238.868450000002</v>
      </c>
    </row>
    <row r="24" spans="1:11" ht="16.5" thickTop="1" thickBot="1" x14ac:dyDescent="0.3">
      <c r="A24" s="56" t="s">
        <v>62</v>
      </c>
      <c r="B24" s="57" t="s">
        <v>63</v>
      </c>
      <c r="C24" s="53"/>
      <c r="D24" s="28">
        <v>81.882369999999995</v>
      </c>
      <c r="E24" s="28">
        <v>27.5</v>
      </c>
      <c r="F24" s="28"/>
      <c r="G24" s="28">
        <v>0</v>
      </c>
      <c r="H24" s="30">
        <v>8.1999999999999993</v>
      </c>
      <c r="I24" s="30">
        <v>2</v>
      </c>
      <c r="J24" s="30"/>
      <c r="K24" s="60">
        <v>119.58237</v>
      </c>
    </row>
    <row r="25" spans="1:11" ht="16.5" thickTop="1" thickBot="1" x14ac:dyDescent="0.3">
      <c r="A25" s="56" t="s">
        <v>64</v>
      </c>
      <c r="B25" s="57" t="s">
        <v>65</v>
      </c>
      <c r="C25" s="58"/>
      <c r="D25" s="59">
        <v>4783.2653</v>
      </c>
      <c r="E25" s="59">
        <v>3135.0028900000002</v>
      </c>
      <c r="F25" s="59"/>
      <c r="G25" s="59">
        <v>1095</v>
      </c>
      <c r="H25" s="59">
        <v>1954</v>
      </c>
      <c r="I25" s="59">
        <v>2E-3</v>
      </c>
      <c r="J25" s="78"/>
      <c r="K25" s="60">
        <v>10967.270190000001</v>
      </c>
    </row>
    <row r="26" spans="1:11" ht="16.5" thickTop="1" thickBot="1" x14ac:dyDescent="0.3">
      <c r="A26" s="56" t="s">
        <v>66</v>
      </c>
      <c r="B26" s="57" t="s">
        <v>67</v>
      </c>
      <c r="C26" s="58"/>
      <c r="D26" s="59">
        <v>423.60822000000002</v>
      </c>
      <c r="E26" s="59">
        <v>49.115920000000003</v>
      </c>
      <c r="F26" s="59"/>
      <c r="G26" s="59">
        <v>0</v>
      </c>
      <c r="H26" s="59">
        <v>0</v>
      </c>
      <c r="I26" s="59">
        <v>0</v>
      </c>
      <c r="J26" s="78"/>
      <c r="K26" s="60">
        <v>472.72414000000003</v>
      </c>
    </row>
    <row r="27" spans="1:11" ht="16.5" thickTop="1" thickBot="1" x14ac:dyDescent="0.3">
      <c r="A27" s="51" t="s">
        <v>68</v>
      </c>
      <c r="B27" s="52" t="s">
        <v>69</v>
      </c>
      <c r="C27" s="58"/>
      <c r="D27" s="54">
        <v>2815.6166600000001</v>
      </c>
      <c r="E27" s="54">
        <v>1403.5106900000001</v>
      </c>
      <c r="F27" s="54">
        <f>D27+E27</f>
        <v>4219.1273500000007</v>
      </c>
      <c r="G27" s="54">
        <v>2296.5662499999999</v>
      </c>
      <c r="H27" s="54">
        <v>3327.2731800000001</v>
      </c>
      <c r="I27" s="54">
        <v>11860.287</v>
      </c>
      <c r="J27" s="77">
        <f>G27+H27+I27</f>
        <v>17484.12643</v>
      </c>
      <c r="K27" s="55">
        <v>21703.253779999999</v>
      </c>
    </row>
    <row r="28" spans="1:11" ht="16.5" thickTop="1" thickBot="1" x14ac:dyDescent="0.3">
      <c r="A28" s="56" t="s">
        <v>70</v>
      </c>
      <c r="B28" s="57" t="s">
        <v>71</v>
      </c>
      <c r="C28" s="58"/>
      <c r="D28" s="59">
        <v>169.96847</v>
      </c>
      <c r="E28" s="59">
        <v>20</v>
      </c>
      <c r="F28" s="59"/>
      <c r="G28" s="59">
        <v>0</v>
      </c>
      <c r="H28" s="59">
        <v>0</v>
      </c>
      <c r="I28" s="59">
        <v>0</v>
      </c>
      <c r="J28" s="78"/>
      <c r="K28" s="60">
        <v>189.96847</v>
      </c>
    </row>
    <row r="29" spans="1:11" ht="16.5" thickTop="1" thickBot="1" x14ac:dyDescent="0.3">
      <c r="A29" s="56" t="s">
        <v>72</v>
      </c>
      <c r="B29" s="57" t="s">
        <v>73</v>
      </c>
      <c r="C29" s="53"/>
      <c r="D29" s="28">
        <v>1353.2833800000001</v>
      </c>
      <c r="E29" s="28">
        <v>1047.3779199999999</v>
      </c>
      <c r="F29" s="28"/>
      <c r="G29" s="28">
        <v>1907.7662499999999</v>
      </c>
      <c r="H29" s="28">
        <v>3020.2731800000001</v>
      </c>
      <c r="I29" s="28">
        <v>11139.391</v>
      </c>
      <c r="J29" s="28"/>
      <c r="K29" s="60">
        <v>18468.09173</v>
      </c>
    </row>
    <row r="30" spans="1:11" ht="16.5" thickTop="1" thickBot="1" x14ac:dyDescent="0.3">
      <c r="A30" s="56" t="s">
        <v>74</v>
      </c>
      <c r="B30" s="57" t="s">
        <v>75</v>
      </c>
      <c r="C30" s="58"/>
      <c r="D30" s="59">
        <v>8.7975499999999993</v>
      </c>
      <c r="E30" s="59">
        <v>1</v>
      </c>
      <c r="F30" s="59"/>
      <c r="G30" s="59">
        <v>0</v>
      </c>
      <c r="H30" s="59">
        <v>0</v>
      </c>
      <c r="I30" s="59">
        <v>0</v>
      </c>
      <c r="J30" s="78"/>
      <c r="K30" s="60">
        <v>9.7975499999999993</v>
      </c>
    </row>
    <row r="31" spans="1:11" ht="16.5" thickTop="1" thickBot="1" x14ac:dyDescent="0.3">
      <c r="A31" s="56" t="s">
        <v>76</v>
      </c>
      <c r="B31" s="57" t="s">
        <v>77</v>
      </c>
      <c r="C31" s="58"/>
      <c r="D31" s="59">
        <v>14.51187</v>
      </c>
      <c r="E31" s="59">
        <v>35.866999999999997</v>
      </c>
      <c r="F31" s="59"/>
      <c r="G31" s="59">
        <v>0</v>
      </c>
      <c r="H31" s="59">
        <v>0</v>
      </c>
      <c r="I31" s="59">
        <v>0</v>
      </c>
      <c r="J31" s="78"/>
      <c r="K31" s="60">
        <v>50.378869999999999</v>
      </c>
    </row>
    <row r="32" spans="1:11" ht="16.5" thickTop="1" thickBot="1" x14ac:dyDescent="0.3">
      <c r="A32" s="56" t="s">
        <v>78</v>
      </c>
      <c r="B32" s="57" t="s">
        <v>79</v>
      </c>
      <c r="C32" s="58"/>
      <c r="D32" s="59">
        <v>26.063510000000001</v>
      </c>
      <c r="E32" s="59">
        <v>0</v>
      </c>
      <c r="F32" s="59"/>
      <c r="G32" s="59">
        <v>0</v>
      </c>
      <c r="H32" s="59">
        <v>0</v>
      </c>
      <c r="I32" s="59">
        <v>0</v>
      </c>
      <c r="J32" s="78"/>
      <c r="K32" s="60">
        <v>26.063510000000001</v>
      </c>
    </row>
    <row r="33" spans="1:11" ht="16.5" thickTop="1" thickBot="1" x14ac:dyDescent="0.3">
      <c r="A33" s="56" t="s">
        <v>80</v>
      </c>
      <c r="B33" s="57" t="s">
        <v>81</v>
      </c>
      <c r="C33" s="61"/>
      <c r="D33" s="28">
        <v>1242.99188</v>
      </c>
      <c r="E33" s="28">
        <v>299.26576999999997</v>
      </c>
      <c r="F33" s="28"/>
      <c r="G33" s="28">
        <v>388.8</v>
      </c>
      <c r="H33" s="30">
        <v>307</v>
      </c>
      <c r="I33" s="30">
        <v>720.89599999999996</v>
      </c>
      <c r="J33" s="30"/>
      <c r="K33" s="60">
        <v>2958.9536499999995</v>
      </c>
    </row>
    <row r="34" spans="1:11" ht="16.5" thickTop="1" thickBot="1" x14ac:dyDescent="0.3">
      <c r="A34" s="51" t="s">
        <v>82</v>
      </c>
      <c r="B34" s="52" t="s">
        <v>83</v>
      </c>
      <c r="C34" s="58"/>
      <c r="D34" s="54">
        <v>58782.617129999999</v>
      </c>
      <c r="E34" s="54">
        <v>22589.98055</v>
      </c>
      <c r="F34" s="54">
        <f>D34+E34</f>
        <v>81372.597680000006</v>
      </c>
      <c r="G34" s="54">
        <v>14290.05522</v>
      </c>
      <c r="H34" s="54">
        <v>29275.239549999998</v>
      </c>
      <c r="I34" s="54">
        <v>99491.441080000004</v>
      </c>
      <c r="J34" s="77">
        <f>G34+H34+I34</f>
        <v>143056.73585</v>
      </c>
      <c r="K34" s="55">
        <v>224429.33353</v>
      </c>
    </row>
    <row r="35" spans="1:11" ht="16.5" thickTop="1" thickBot="1" x14ac:dyDescent="0.3">
      <c r="A35" s="56" t="s">
        <v>84</v>
      </c>
      <c r="B35" s="57" t="s">
        <v>85</v>
      </c>
      <c r="C35" s="58"/>
      <c r="D35" s="59">
        <v>189.15347</v>
      </c>
      <c r="E35" s="59">
        <v>73.986680000000007</v>
      </c>
      <c r="F35" s="59"/>
      <c r="G35" s="59">
        <v>64.5</v>
      </c>
      <c r="H35" s="59">
        <v>234.38499999999999</v>
      </c>
      <c r="I35" s="59">
        <v>0</v>
      </c>
      <c r="J35" s="78"/>
      <c r="K35" s="60">
        <v>562.02514999999994</v>
      </c>
    </row>
    <row r="36" spans="1:11" ht="16.5" thickTop="1" thickBot="1" x14ac:dyDescent="0.3">
      <c r="A36" s="56" t="s">
        <v>86</v>
      </c>
      <c r="B36" s="57" t="s">
        <v>87</v>
      </c>
      <c r="C36" s="58"/>
      <c r="D36" s="59">
        <v>3.7845599999999999</v>
      </c>
      <c r="E36" s="59">
        <v>0</v>
      </c>
      <c r="F36" s="59"/>
      <c r="G36" s="59">
        <v>0</v>
      </c>
      <c r="H36" s="59">
        <v>0</v>
      </c>
      <c r="I36" s="59">
        <v>0</v>
      </c>
      <c r="J36" s="78"/>
      <c r="K36" s="60">
        <v>3.7845599999999999</v>
      </c>
    </row>
    <row r="37" spans="1:11" ht="16.5" thickTop="1" thickBot="1" x14ac:dyDescent="0.3">
      <c r="A37" s="56" t="s">
        <v>88</v>
      </c>
      <c r="B37" s="57" t="s">
        <v>89</v>
      </c>
      <c r="C37" s="58"/>
      <c r="D37" s="59">
        <v>155.30333999999999</v>
      </c>
      <c r="E37" s="59">
        <v>2105.14</v>
      </c>
      <c r="F37" s="59"/>
      <c r="G37" s="59">
        <v>0</v>
      </c>
      <c r="H37" s="59">
        <v>1350</v>
      </c>
      <c r="I37" s="59">
        <v>45354.428800000002</v>
      </c>
      <c r="J37" s="78"/>
      <c r="K37" s="60">
        <v>48964.872139999999</v>
      </c>
    </row>
    <row r="38" spans="1:11" ht="16.5" thickTop="1" thickBot="1" x14ac:dyDescent="0.3">
      <c r="A38" s="56" t="s">
        <v>90</v>
      </c>
      <c r="B38" s="57" t="s">
        <v>91</v>
      </c>
      <c r="C38" s="58"/>
      <c r="D38" s="59">
        <v>2011.13643</v>
      </c>
      <c r="E38" s="59">
        <v>204.5</v>
      </c>
      <c r="F38" s="59"/>
      <c r="G38" s="59">
        <v>0</v>
      </c>
      <c r="H38" s="59">
        <v>3224.7089999999998</v>
      </c>
      <c r="I38" s="59">
        <v>200</v>
      </c>
      <c r="J38" s="78"/>
      <c r="K38" s="60">
        <v>5640.3454299999994</v>
      </c>
    </row>
    <row r="39" spans="1:11" ht="16.5" thickTop="1" thickBot="1" x14ac:dyDescent="0.3">
      <c r="A39" s="56" t="s">
        <v>92</v>
      </c>
      <c r="B39" s="57" t="s">
        <v>93</v>
      </c>
      <c r="C39" s="58"/>
      <c r="D39" s="59">
        <v>2420.2838499999998</v>
      </c>
      <c r="E39" s="59">
        <v>1054.6490200000001</v>
      </c>
      <c r="F39" s="59"/>
      <c r="G39" s="59">
        <v>40.356000000000002</v>
      </c>
      <c r="H39" s="59">
        <v>2416.7469999999998</v>
      </c>
      <c r="I39" s="59">
        <v>4300</v>
      </c>
      <c r="J39" s="78"/>
      <c r="K39" s="60">
        <v>10232.03587</v>
      </c>
    </row>
    <row r="40" spans="1:11" ht="16.5" thickTop="1" thickBot="1" x14ac:dyDescent="0.3">
      <c r="A40" s="56" t="s">
        <v>94</v>
      </c>
      <c r="B40" s="57" t="s">
        <v>95</v>
      </c>
      <c r="C40" s="58"/>
      <c r="D40" s="59">
        <v>1675.1008400000001</v>
      </c>
      <c r="E40" s="59">
        <v>316</v>
      </c>
      <c r="F40" s="59"/>
      <c r="G40" s="59">
        <v>645.00599999999997</v>
      </c>
      <c r="H40" s="59">
        <v>0</v>
      </c>
      <c r="I40" s="59">
        <v>0</v>
      </c>
      <c r="J40" s="78"/>
      <c r="K40" s="60">
        <v>2636.1068399999999</v>
      </c>
    </row>
    <row r="41" spans="1:11" ht="16.5" thickTop="1" thickBot="1" x14ac:dyDescent="0.3">
      <c r="A41" s="56" t="s">
        <v>96</v>
      </c>
      <c r="B41" s="57" t="s">
        <v>97</v>
      </c>
      <c r="C41" s="58"/>
      <c r="D41" s="59">
        <v>26822.695589999999</v>
      </c>
      <c r="E41" s="59">
        <v>5512.4936500000003</v>
      </c>
      <c r="F41" s="59"/>
      <c r="G41" s="59">
        <v>557.4</v>
      </c>
      <c r="H41" s="59">
        <v>0.01</v>
      </c>
      <c r="I41" s="59">
        <v>63.7</v>
      </c>
      <c r="J41" s="78"/>
      <c r="K41" s="60">
        <v>32956.29924</v>
      </c>
    </row>
    <row r="42" spans="1:11" ht="16.5" thickTop="1" thickBot="1" x14ac:dyDescent="0.3">
      <c r="A42" s="56" t="s">
        <v>98</v>
      </c>
      <c r="B42" s="62" t="s">
        <v>99</v>
      </c>
      <c r="C42" s="58"/>
      <c r="D42" s="59">
        <v>0</v>
      </c>
      <c r="E42" s="59">
        <v>0</v>
      </c>
      <c r="F42" s="59"/>
      <c r="G42" s="59">
        <v>0</v>
      </c>
      <c r="H42" s="59">
        <v>0</v>
      </c>
      <c r="I42" s="59">
        <v>0</v>
      </c>
      <c r="J42" s="78"/>
      <c r="K42" s="60">
        <v>0</v>
      </c>
    </row>
    <row r="43" spans="1:11" ht="16.5" thickTop="1" thickBot="1" x14ac:dyDescent="0.3">
      <c r="A43" s="56" t="s">
        <v>100</v>
      </c>
      <c r="B43" s="57" t="s">
        <v>101</v>
      </c>
      <c r="C43" s="53"/>
      <c r="D43" s="28">
        <v>0.52942</v>
      </c>
      <c r="E43" s="28">
        <v>0</v>
      </c>
      <c r="F43" s="28"/>
      <c r="G43" s="28">
        <v>0</v>
      </c>
      <c r="H43" s="30">
        <v>0</v>
      </c>
      <c r="I43" s="30">
        <v>0</v>
      </c>
      <c r="J43" s="30"/>
      <c r="K43" s="60">
        <v>0.52942</v>
      </c>
    </row>
    <row r="44" spans="1:11" ht="16.5" thickTop="1" thickBot="1" x14ac:dyDescent="0.3">
      <c r="A44" s="56" t="s">
        <v>102</v>
      </c>
      <c r="B44" s="57" t="s">
        <v>103</v>
      </c>
      <c r="C44" s="58"/>
      <c r="D44" s="59">
        <v>1169.5181500000001</v>
      </c>
      <c r="E44" s="59">
        <v>109.55</v>
      </c>
      <c r="F44" s="59"/>
      <c r="G44" s="59">
        <v>26.932400000000001</v>
      </c>
      <c r="H44" s="59">
        <v>0</v>
      </c>
      <c r="I44" s="59">
        <v>60.7</v>
      </c>
      <c r="J44" s="78"/>
      <c r="K44" s="60">
        <v>1366.70055</v>
      </c>
    </row>
    <row r="45" spans="1:11" ht="16.5" thickTop="1" thickBot="1" x14ac:dyDescent="0.3">
      <c r="A45" s="56" t="s">
        <v>104</v>
      </c>
      <c r="B45" s="57" t="s">
        <v>105</v>
      </c>
      <c r="C45" s="58"/>
      <c r="D45" s="59">
        <v>1837.5781500000001</v>
      </c>
      <c r="E45" s="59">
        <v>1086.6500000000001</v>
      </c>
      <c r="F45" s="59"/>
      <c r="G45" s="59">
        <v>53.5</v>
      </c>
      <c r="H45" s="59">
        <v>3871.9602</v>
      </c>
      <c r="I45" s="59">
        <v>2222.4</v>
      </c>
      <c r="J45" s="78"/>
      <c r="K45" s="60">
        <v>9072.08835</v>
      </c>
    </row>
    <row r="46" spans="1:11" ht="16.5" thickTop="1" thickBot="1" x14ac:dyDescent="0.3">
      <c r="A46" s="56" t="s">
        <v>106</v>
      </c>
      <c r="B46" s="57" t="s">
        <v>107</v>
      </c>
      <c r="C46" s="58"/>
      <c r="D46" s="59">
        <v>8478.8263000000006</v>
      </c>
      <c r="E46" s="59">
        <v>1389.3025399999999</v>
      </c>
      <c r="F46" s="59"/>
      <c r="G46" s="59">
        <v>300</v>
      </c>
      <c r="H46" s="59">
        <v>167</v>
      </c>
      <c r="I46" s="59">
        <v>210</v>
      </c>
      <c r="J46" s="78"/>
      <c r="K46" s="60">
        <v>10545.128840000001</v>
      </c>
    </row>
    <row r="47" spans="1:11" ht="16.5" thickTop="1" thickBot="1" x14ac:dyDescent="0.3">
      <c r="A47" s="56" t="s">
        <v>108</v>
      </c>
      <c r="B47" s="57" t="s">
        <v>109</v>
      </c>
      <c r="C47" s="58"/>
      <c r="D47" s="59">
        <v>2830.3096599999999</v>
      </c>
      <c r="E47" s="59">
        <v>2209.5681399999999</v>
      </c>
      <c r="F47" s="59"/>
      <c r="G47" s="59">
        <v>1650.1</v>
      </c>
      <c r="H47" s="59">
        <v>8340.9725199999993</v>
      </c>
      <c r="I47" s="59">
        <v>20818.042280000001</v>
      </c>
      <c r="J47" s="78"/>
      <c r="K47" s="60">
        <v>35848.992599999998</v>
      </c>
    </row>
    <row r="48" spans="1:11" ht="16.5" thickTop="1" thickBot="1" x14ac:dyDescent="0.3">
      <c r="A48" s="56" t="s">
        <v>110</v>
      </c>
      <c r="B48" s="57" t="s">
        <v>111</v>
      </c>
      <c r="C48" s="58"/>
      <c r="D48" s="59">
        <v>11175.965260000001</v>
      </c>
      <c r="E48" s="59">
        <v>8528.1405200000008</v>
      </c>
      <c r="F48" s="59"/>
      <c r="G48" s="59">
        <v>10948.76082</v>
      </c>
      <c r="H48" s="59">
        <v>9602.4558300000008</v>
      </c>
      <c r="I48" s="59">
        <v>25764.685000000001</v>
      </c>
      <c r="J48" s="78"/>
      <c r="K48" s="60">
        <v>66020.007429999998</v>
      </c>
    </row>
    <row r="49" spans="1:11" ht="16.5" thickTop="1" thickBot="1" x14ac:dyDescent="0.3">
      <c r="A49" s="56" t="s">
        <v>112</v>
      </c>
      <c r="B49" s="57" t="s">
        <v>113</v>
      </c>
      <c r="C49" s="58"/>
      <c r="D49" s="30">
        <v>12.43207</v>
      </c>
      <c r="E49" s="30">
        <v>0</v>
      </c>
      <c r="F49" s="30"/>
      <c r="G49" s="30">
        <v>3.5</v>
      </c>
      <c r="H49" s="30">
        <v>67</v>
      </c>
      <c r="I49" s="30">
        <v>497.48500000000001</v>
      </c>
      <c r="J49" s="30"/>
      <c r="K49" s="60">
        <v>580.41706999999997</v>
      </c>
    </row>
    <row r="50" spans="1:11" ht="16.5" thickTop="1" thickBot="1" x14ac:dyDescent="0.3">
      <c r="A50" s="51">
        <v>5</v>
      </c>
      <c r="B50" s="52" t="s">
        <v>114</v>
      </c>
      <c r="C50" s="58"/>
      <c r="D50" s="54">
        <v>1503.36303</v>
      </c>
      <c r="E50" s="54">
        <v>1452.37546</v>
      </c>
      <c r="F50" s="54">
        <f>D50+E50</f>
        <v>2955.7384899999997</v>
      </c>
      <c r="G50" s="54">
        <v>1045.826</v>
      </c>
      <c r="H50" s="54">
        <v>2793.7034800000001</v>
      </c>
      <c r="I50" s="54">
        <v>1650</v>
      </c>
      <c r="J50" s="77">
        <f>G50+H50+I50</f>
        <v>5489.5294800000001</v>
      </c>
      <c r="K50" s="55">
        <v>8445.2679700000008</v>
      </c>
    </row>
    <row r="51" spans="1:11" ht="16.5" thickTop="1" thickBot="1" x14ac:dyDescent="0.3">
      <c r="A51" s="56">
        <v>50</v>
      </c>
      <c r="B51" s="57" t="s">
        <v>115</v>
      </c>
      <c r="C51" s="53"/>
      <c r="D51" s="28">
        <v>1503.36303</v>
      </c>
      <c r="E51" s="28">
        <v>1452.37546</v>
      </c>
      <c r="F51" s="28"/>
      <c r="G51" s="28">
        <v>1045.826</v>
      </c>
      <c r="H51" s="28">
        <v>2793.7034800000001</v>
      </c>
      <c r="I51" s="28">
        <v>1650</v>
      </c>
      <c r="J51" s="28"/>
      <c r="K51" s="60">
        <v>8445.2679700000008</v>
      </c>
    </row>
    <row r="52" spans="1:11" ht="16.5" thickTop="1" thickBot="1" x14ac:dyDescent="0.3">
      <c r="A52" s="51" t="s">
        <v>116</v>
      </c>
      <c r="B52" s="52" t="s">
        <v>117</v>
      </c>
      <c r="C52" s="58"/>
      <c r="D52" s="54">
        <v>317778.87878000003</v>
      </c>
      <c r="E52" s="54">
        <v>62856.182910000003</v>
      </c>
      <c r="F52" s="54">
        <f>D52+E52</f>
        <v>380635.06169</v>
      </c>
      <c r="G52" s="54">
        <v>37234.074910000003</v>
      </c>
      <c r="H52" s="54">
        <v>39428.826110000002</v>
      </c>
      <c r="I52" s="54">
        <v>127402.93467</v>
      </c>
      <c r="J52" s="77">
        <f>G52+H52+I52</f>
        <v>204065.83569000001</v>
      </c>
      <c r="K52" s="55">
        <v>584700.8973800001</v>
      </c>
    </row>
    <row r="53" spans="1:11" ht="16.5" thickTop="1" thickBot="1" x14ac:dyDescent="0.3">
      <c r="A53" s="56" t="s">
        <v>118</v>
      </c>
      <c r="B53" s="57" t="s">
        <v>119</v>
      </c>
      <c r="C53" s="53"/>
      <c r="D53" s="28">
        <v>87903.099340000001</v>
      </c>
      <c r="E53" s="28">
        <v>11256.18418</v>
      </c>
      <c r="F53" s="28"/>
      <c r="G53" s="28">
        <v>3075.7453700000001</v>
      </c>
      <c r="H53" s="28">
        <v>5654.1527500000002</v>
      </c>
      <c r="I53" s="28">
        <v>10812.87601</v>
      </c>
      <c r="J53" s="28"/>
      <c r="K53" s="60">
        <v>118702.05765</v>
      </c>
    </row>
    <row r="54" spans="1:11" ht="16.5" thickTop="1" thickBot="1" x14ac:dyDescent="0.3">
      <c r="A54" s="56" t="s">
        <v>120</v>
      </c>
      <c r="B54" s="57" t="s">
        <v>121</v>
      </c>
      <c r="C54" s="58"/>
      <c r="D54" s="59">
        <v>117255.58498</v>
      </c>
      <c r="E54" s="59">
        <v>18338.75575</v>
      </c>
      <c r="F54" s="59"/>
      <c r="G54" s="59">
        <v>14806.908520000001</v>
      </c>
      <c r="H54" s="59">
        <v>11440.29551</v>
      </c>
      <c r="I54" s="59">
        <v>56774.278059999997</v>
      </c>
      <c r="J54" s="78"/>
      <c r="K54" s="60">
        <v>218615.82282</v>
      </c>
    </row>
    <row r="55" spans="1:11" ht="16.5" thickTop="1" thickBot="1" x14ac:dyDescent="0.3">
      <c r="A55" s="56" t="s">
        <v>122</v>
      </c>
      <c r="B55" s="57" t="s">
        <v>123</v>
      </c>
      <c r="C55" s="58"/>
      <c r="D55" s="59">
        <v>63351.464269999997</v>
      </c>
      <c r="E55" s="59">
        <v>16773.154979999999</v>
      </c>
      <c r="F55" s="59"/>
      <c r="G55" s="59">
        <v>9707.2749600000006</v>
      </c>
      <c r="H55" s="59">
        <v>14431.018410000001</v>
      </c>
      <c r="I55" s="59">
        <v>21024.363959999999</v>
      </c>
      <c r="J55" s="78"/>
      <c r="K55" s="60">
        <v>125287.27657999999</v>
      </c>
    </row>
    <row r="56" spans="1:11" ht="16.5" thickTop="1" thickBot="1" x14ac:dyDescent="0.3">
      <c r="A56" s="56" t="s">
        <v>124</v>
      </c>
      <c r="B56" s="57" t="s">
        <v>125</v>
      </c>
      <c r="C56" s="58"/>
      <c r="D56" s="59">
        <v>38771.831019999998</v>
      </c>
      <c r="E56" s="59">
        <v>7605.1632</v>
      </c>
      <c r="F56" s="59"/>
      <c r="G56" s="59">
        <v>7190.8706599999996</v>
      </c>
      <c r="H56" s="59">
        <v>5127.3728199999996</v>
      </c>
      <c r="I56" s="59">
        <v>31966.520680000001</v>
      </c>
      <c r="J56" s="78"/>
      <c r="K56" s="60">
        <v>90661.758379999999</v>
      </c>
    </row>
    <row r="57" spans="1:11" ht="16.5" thickTop="1" thickBot="1" x14ac:dyDescent="0.3">
      <c r="A57" s="56" t="s">
        <v>126</v>
      </c>
      <c r="B57" s="57" t="s">
        <v>127</v>
      </c>
      <c r="C57" s="58"/>
      <c r="D57" s="59">
        <v>986.06890999999996</v>
      </c>
      <c r="E57" s="59">
        <v>753.46952999999996</v>
      </c>
      <c r="F57" s="59"/>
      <c r="G57" s="59">
        <v>493.93599999999998</v>
      </c>
      <c r="H57" s="59">
        <v>2401.1117599999998</v>
      </c>
      <c r="I57" s="59">
        <v>4974.3309600000002</v>
      </c>
      <c r="J57" s="78"/>
      <c r="K57" s="60">
        <v>9608.9171600000009</v>
      </c>
    </row>
    <row r="58" spans="1:11" ht="16.5" thickTop="1" thickBot="1" x14ac:dyDescent="0.3">
      <c r="A58" s="56" t="s">
        <v>128</v>
      </c>
      <c r="B58" s="57" t="s">
        <v>129</v>
      </c>
      <c r="C58" s="58"/>
      <c r="D58" s="59">
        <v>439.61439000000001</v>
      </c>
      <c r="E58" s="59">
        <v>0</v>
      </c>
      <c r="F58" s="59"/>
      <c r="G58" s="59">
        <v>855.33339999999998</v>
      </c>
      <c r="H58" s="59">
        <v>374.86486000000002</v>
      </c>
      <c r="I58" s="59">
        <v>0</v>
      </c>
      <c r="J58" s="78"/>
      <c r="K58" s="60">
        <v>1669.8126499999998</v>
      </c>
    </row>
    <row r="59" spans="1:11" ht="16.5" thickTop="1" thickBot="1" x14ac:dyDescent="0.3">
      <c r="A59" s="56" t="s">
        <v>130</v>
      </c>
      <c r="B59" s="57" t="s">
        <v>131</v>
      </c>
      <c r="C59" s="58"/>
      <c r="D59" s="59">
        <v>6024.2011700000003</v>
      </c>
      <c r="E59" s="59">
        <v>6738.9238800000003</v>
      </c>
      <c r="F59" s="59"/>
      <c r="G59" s="59">
        <v>1104.0060000000001</v>
      </c>
      <c r="H59" s="59">
        <v>0.01</v>
      </c>
      <c r="I59" s="59">
        <v>1850.5650000000001</v>
      </c>
      <c r="J59" s="78"/>
      <c r="K59" s="60">
        <v>15717.706050000001</v>
      </c>
    </row>
    <row r="60" spans="1:11" ht="16.5" thickTop="1" thickBot="1" x14ac:dyDescent="0.3">
      <c r="A60" s="56">
        <v>69</v>
      </c>
      <c r="B60" s="57" t="s">
        <v>132</v>
      </c>
      <c r="C60" s="58"/>
      <c r="D60" s="59">
        <v>3047.0147299999999</v>
      </c>
      <c r="E60" s="59">
        <v>1390.5313900000001</v>
      </c>
      <c r="F60" s="59"/>
      <c r="G60" s="59">
        <v>0</v>
      </c>
      <c r="H60" s="59">
        <v>0</v>
      </c>
      <c r="I60" s="59">
        <v>0</v>
      </c>
      <c r="J60" s="78"/>
      <c r="K60" s="60">
        <v>4437.54612</v>
      </c>
    </row>
    <row r="61" spans="1:11" ht="16.5" thickTop="1" thickBot="1" x14ac:dyDescent="0.3">
      <c r="A61" s="51" t="s">
        <v>133</v>
      </c>
      <c r="B61" s="52" t="s">
        <v>134</v>
      </c>
      <c r="C61" s="58"/>
      <c r="D61" s="54">
        <v>10052.177390000001</v>
      </c>
      <c r="E61" s="54">
        <v>2275.2892999999999</v>
      </c>
      <c r="F61" s="54">
        <f>D61+E61</f>
        <v>12327.466690000001</v>
      </c>
      <c r="G61" s="54">
        <v>2114.9859999999999</v>
      </c>
      <c r="H61" s="54">
        <v>1523.3254999999999</v>
      </c>
      <c r="I61" s="54">
        <v>15251.469880000001</v>
      </c>
      <c r="J61" s="77">
        <f>G61+H61+I61</f>
        <v>18889.78138</v>
      </c>
      <c r="K61" s="55">
        <v>31217.248070000001</v>
      </c>
    </row>
    <row r="62" spans="1:11" ht="16.5" thickTop="1" thickBot="1" x14ac:dyDescent="0.3">
      <c r="A62" s="56" t="s">
        <v>135</v>
      </c>
      <c r="B62" s="57" t="s">
        <v>85</v>
      </c>
      <c r="C62" s="58"/>
      <c r="D62" s="59">
        <v>150.41301999999999</v>
      </c>
      <c r="E62" s="59">
        <v>0</v>
      </c>
      <c r="F62" s="59"/>
      <c r="G62" s="59">
        <v>0</v>
      </c>
      <c r="H62" s="59">
        <v>180.51</v>
      </c>
      <c r="I62" s="59">
        <v>0</v>
      </c>
      <c r="J62" s="78"/>
      <c r="K62" s="60">
        <v>330.92301999999995</v>
      </c>
    </row>
    <row r="63" spans="1:11" ht="16.5" thickTop="1" thickBot="1" x14ac:dyDescent="0.3">
      <c r="A63" s="56" t="s">
        <v>136</v>
      </c>
      <c r="B63" s="57" t="s">
        <v>87</v>
      </c>
      <c r="C63" s="58"/>
      <c r="D63" s="59">
        <v>0</v>
      </c>
      <c r="E63" s="59">
        <v>0</v>
      </c>
      <c r="F63" s="59"/>
      <c r="G63" s="59">
        <v>0</v>
      </c>
      <c r="H63" s="59">
        <v>0</v>
      </c>
      <c r="I63" s="59">
        <v>0</v>
      </c>
      <c r="J63" s="78"/>
      <c r="K63" s="60">
        <v>0</v>
      </c>
    </row>
    <row r="64" spans="1:11" ht="16.5" thickTop="1" thickBot="1" x14ac:dyDescent="0.3">
      <c r="A64" s="56" t="s">
        <v>137</v>
      </c>
      <c r="B64" s="57" t="s">
        <v>138</v>
      </c>
      <c r="C64" s="58"/>
      <c r="D64" s="59">
        <v>0</v>
      </c>
      <c r="E64" s="59">
        <v>0</v>
      </c>
      <c r="F64" s="59"/>
      <c r="G64" s="59">
        <v>0</v>
      </c>
      <c r="H64" s="59">
        <v>0</v>
      </c>
      <c r="I64" s="59">
        <v>13897.3634</v>
      </c>
      <c r="J64" s="78"/>
      <c r="K64" s="60">
        <v>13897.3634</v>
      </c>
    </row>
    <row r="65" spans="1:11" ht="16.5" thickTop="1" thickBot="1" x14ac:dyDescent="0.3">
      <c r="A65" s="56" t="s">
        <v>139</v>
      </c>
      <c r="B65" s="57" t="s">
        <v>91</v>
      </c>
      <c r="C65" s="58"/>
      <c r="D65" s="59">
        <v>2720.3449999999998</v>
      </c>
      <c r="E65" s="59">
        <v>74.565380000000005</v>
      </c>
      <c r="F65" s="59"/>
      <c r="G65" s="59">
        <v>420</v>
      </c>
      <c r="H65" s="59">
        <v>0.01</v>
      </c>
      <c r="I65" s="59">
        <v>300</v>
      </c>
      <c r="J65" s="78"/>
      <c r="K65" s="60">
        <v>3514.92038</v>
      </c>
    </row>
    <row r="66" spans="1:11" ht="16.5" thickTop="1" thickBot="1" x14ac:dyDescent="0.3">
      <c r="A66" s="56" t="s">
        <v>140</v>
      </c>
      <c r="B66" s="57" t="s">
        <v>141</v>
      </c>
      <c r="C66" s="58"/>
      <c r="D66" s="59">
        <v>4252.6948499999999</v>
      </c>
      <c r="E66" s="59">
        <v>776.88675000000001</v>
      </c>
      <c r="F66" s="59"/>
      <c r="G66" s="59">
        <v>0</v>
      </c>
      <c r="H66" s="59">
        <v>0</v>
      </c>
      <c r="I66" s="59">
        <v>1E-3</v>
      </c>
      <c r="J66" s="78"/>
      <c r="K66" s="60">
        <v>5029.5825999999997</v>
      </c>
    </row>
    <row r="67" spans="1:11" ht="16.5" thickTop="1" thickBot="1" x14ac:dyDescent="0.3">
      <c r="A67" s="56" t="s">
        <v>142</v>
      </c>
      <c r="B67" s="57" t="s">
        <v>95</v>
      </c>
      <c r="C67" s="58"/>
      <c r="D67" s="59">
        <v>49.894419999999997</v>
      </c>
      <c r="E67" s="59">
        <v>0</v>
      </c>
      <c r="F67" s="59"/>
      <c r="G67" s="59">
        <v>0</v>
      </c>
      <c r="H67" s="59">
        <v>0</v>
      </c>
      <c r="I67" s="59">
        <v>0</v>
      </c>
      <c r="J67" s="78"/>
      <c r="K67" s="60">
        <v>49.894419999999997</v>
      </c>
    </row>
    <row r="68" spans="1:11" ht="16.5" thickTop="1" thickBot="1" x14ac:dyDescent="0.3">
      <c r="A68" s="56" t="s">
        <v>143</v>
      </c>
      <c r="B68" s="62" t="s">
        <v>97</v>
      </c>
      <c r="C68" s="58"/>
      <c r="D68" s="59">
        <v>630.86712999999997</v>
      </c>
      <c r="E68" s="59">
        <v>77.820279999999997</v>
      </c>
      <c r="F68" s="59"/>
      <c r="G68" s="59">
        <v>26.5</v>
      </c>
      <c r="H68" s="59">
        <v>0</v>
      </c>
      <c r="I68" s="59">
        <v>0</v>
      </c>
      <c r="J68" s="78"/>
      <c r="K68" s="60">
        <v>735.18741</v>
      </c>
    </row>
    <row r="69" spans="1:11" ht="16.5" thickTop="1" thickBot="1" x14ac:dyDescent="0.3">
      <c r="A69" s="56" t="s">
        <v>144</v>
      </c>
      <c r="B69" s="57" t="s">
        <v>99</v>
      </c>
      <c r="C69" s="58"/>
      <c r="D69" s="59">
        <v>0</v>
      </c>
      <c r="E69" s="59">
        <v>0</v>
      </c>
      <c r="F69" s="59"/>
      <c r="G69" s="59">
        <v>0</v>
      </c>
      <c r="H69" s="59">
        <v>0</v>
      </c>
      <c r="I69" s="59">
        <v>0</v>
      </c>
      <c r="J69" s="78"/>
      <c r="K69" s="60">
        <v>0</v>
      </c>
    </row>
    <row r="70" spans="1:11" ht="16.5" thickTop="1" thickBot="1" x14ac:dyDescent="0.3">
      <c r="A70" s="56" t="s">
        <v>145</v>
      </c>
      <c r="B70" s="57" t="s">
        <v>101</v>
      </c>
      <c r="C70" s="53"/>
      <c r="D70" s="28">
        <v>0</v>
      </c>
      <c r="E70" s="28">
        <v>0</v>
      </c>
      <c r="F70" s="28"/>
      <c r="G70" s="28">
        <v>0</v>
      </c>
      <c r="H70" s="30">
        <v>0.01</v>
      </c>
      <c r="I70" s="30">
        <v>0</v>
      </c>
      <c r="J70" s="30"/>
      <c r="K70" s="60">
        <v>0.01</v>
      </c>
    </row>
    <row r="71" spans="1:11" ht="16.5" thickTop="1" thickBot="1" x14ac:dyDescent="0.3">
      <c r="A71" s="56" t="s">
        <v>146</v>
      </c>
      <c r="B71" s="57" t="s">
        <v>147</v>
      </c>
      <c r="C71" s="58"/>
      <c r="D71" s="59">
        <v>55.929789999999997</v>
      </c>
      <c r="E71" s="59">
        <v>0</v>
      </c>
      <c r="F71" s="59"/>
      <c r="G71" s="59">
        <v>0</v>
      </c>
      <c r="H71" s="59">
        <v>0</v>
      </c>
      <c r="I71" s="59">
        <v>0</v>
      </c>
      <c r="J71" s="78"/>
      <c r="K71" s="60">
        <v>55.929789999999997</v>
      </c>
    </row>
    <row r="72" spans="1:11" ht="16.5" thickTop="1" thickBot="1" x14ac:dyDescent="0.3">
      <c r="A72" s="56" t="s">
        <v>148</v>
      </c>
      <c r="B72" s="57" t="s">
        <v>105</v>
      </c>
      <c r="C72" s="58"/>
      <c r="D72" s="59">
        <v>5.5734000000000004</v>
      </c>
      <c r="E72" s="59">
        <v>0</v>
      </c>
      <c r="F72" s="59"/>
      <c r="G72" s="59">
        <v>16</v>
      </c>
      <c r="H72" s="59">
        <v>29.023</v>
      </c>
      <c r="I72" s="59">
        <v>0</v>
      </c>
      <c r="J72" s="78"/>
      <c r="K72" s="60">
        <v>50.596400000000003</v>
      </c>
    </row>
    <row r="73" spans="1:11" ht="16.5" thickTop="1" thickBot="1" x14ac:dyDescent="0.3">
      <c r="A73" s="56" t="s">
        <v>149</v>
      </c>
      <c r="B73" s="57" t="s">
        <v>107</v>
      </c>
      <c r="C73" s="58"/>
      <c r="D73" s="59">
        <v>890.45101</v>
      </c>
      <c r="E73" s="59">
        <v>90.1</v>
      </c>
      <c r="F73" s="59"/>
      <c r="G73" s="59">
        <v>125</v>
      </c>
      <c r="H73" s="59">
        <v>15.01</v>
      </c>
      <c r="I73" s="59">
        <v>0</v>
      </c>
      <c r="J73" s="78"/>
      <c r="K73" s="60">
        <v>1120.5610100000001</v>
      </c>
    </row>
    <row r="74" spans="1:11" ht="16.5" thickTop="1" thickBot="1" x14ac:dyDescent="0.3">
      <c r="A74" s="56" t="s">
        <v>150</v>
      </c>
      <c r="B74" s="57" t="s">
        <v>151</v>
      </c>
      <c r="C74" s="58"/>
      <c r="D74" s="59">
        <v>70.077200000000005</v>
      </c>
      <c r="E74" s="59">
        <v>50.942</v>
      </c>
      <c r="F74" s="59"/>
      <c r="G74" s="59">
        <v>58</v>
      </c>
      <c r="H74" s="59">
        <v>75.110590000000002</v>
      </c>
      <c r="I74" s="59">
        <v>764.98248000000001</v>
      </c>
      <c r="J74" s="78"/>
      <c r="K74" s="60">
        <v>1019.1122700000001</v>
      </c>
    </row>
    <row r="75" spans="1:11" ht="16.5" thickTop="1" thickBot="1" x14ac:dyDescent="0.3">
      <c r="A75" s="56" t="s">
        <v>152</v>
      </c>
      <c r="B75" s="57" t="s">
        <v>153</v>
      </c>
      <c r="C75" s="58"/>
      <c r="D75" s="59">
        <v>1225.93157</v>
      </c>
      <c r="E75" s="59">
        <v>1204.97489</v>
      </c>
      <c r="F75" s="59"/>
      <c r="G75" s="59">
        <v>1367.9860000000001</v>
      </c>
      <c r="H75" s="59">
        <v>1223.65191</v>
      </c>
      <c r="I75" s="59">
        <v>259.12200000000001</v>
      </c>
      <c r="J75" s="78"/>
      <c r="K75" s="60">
        <v>5281.6663699999999</v>
      </c>
    </row>
    <row r="76" spans="1:11" ht="16.5" thickTop="1" thickBot="1" x14ac:dyDescent="0.3">
      <c r="A76" s="56" t="s">
        <v>154</v>
      </c>
      <c r="B76" s="57" t="s">
        <v>113</v>
      </c>
      <c r="C76" s="58"/>
      <c r="D76" s="28">
        <v>0</v>
      </c>
      <c r="E76" s="28">
        <v>0</v>
      </c>
      <c r="F76" s="28"/>
      <c r="G76" s="28">
        <v>101.5</v>
      </c>
      <c r="H76" s="30">
        <v>0</v>
      </c>
      <c r="I76" s="30">
        <v>30.001000000000001</v>
      </c>
      <c r="J76" s="30"/>
      <c r="K76" s="60">
        <v>131.501</v>
      </c>
    </row>
    <row r="77" spans="1:11" ht="16.5" thickTop="1" thickBot="1" x14ac:dyDescent="0.3">
      <c r="A77" s="51" t="s">
        <v>155</v>
      </c>
      <c r="B77" s="52" t="s">
        <v>156</v>
      </c>
      <c r="C77" s="58"/>
      <c r="D77" s="54">
        <v>139.34509</v>
      </c>
      <c r="E77" s="54">
        <v>225.24044000000001</v>
      </c>
      <c r="F77" s="54">
        <f>D77+E77</f>
        <v>364.58553000000001</v>
      </c>
      <c r="G77" s="54">
        <v>317.512</v>
      </c>
      <c r="H77" s="54">
        <v>626.87624000000005</v>
      </c>
      <c r="I77" s="54">
        <v>12979.7711</v>
      </c>
      <c r="J77" s="77">
        <f>G77+H77+I77</f>
        <v>13924.15934</v>
      </c>
      <c r="K77" s="55">
        <v>14288.74487</v>
      </c>
    </row>
    <row r="78" spans="1:11" ht="16.5" thickTop="1" thickBot="1" x14ac:dyDescent="0.3">
      <c r="A78" s="56" t="s">
        <v>157</v>
      </c>
      <c r="B78" s="57" t="s">
        <v>158</v>
      </c>
      <c r="C78" s="53"/>
      <c r="D78" s="28">
        <v>0</v>
      </c>
      <c r="E78" s="28">
        <v>0</v>
      </c>
      <c r="F78" s="28"/>
      <c r="G78" s="28">
        <v>0</v>
      </c>
      <c r="H78" s="30">
        <v>0</v>
      </c>
      <c r="I78" s="30">
        <v>0</v>
      </c>
      <c r="J78" s="30"/>
      <c r="K78" s="60">
        <v>0</v>
      </c>
    </row>
    <row r="79" spans="1:11" ht="16.5" thickTop="1" thickBot="1" x14ac:dyDescent="0.3">
      <c r="A79" s="56" t="s">
        <v>159</v>
      </c>
      <c r="B79" s="57" t="s">
        <v>160</v>
      </c>
      <c r="C79" s="58"/>
      <c r="D79" s="59">
        <v>1.0812999999999999</v>
      </c>
      <c r="E79" s="59">
        <v>0</v>
      </c>
      <c r="F79" s="59"/>
      <c r="G79" s="59">
        <v>0</v>
      </c>
      <c r="H79" s="59">
        <v>0</v>
      </c>
      <c r="I79" s="59">
        <v>0</v>
      </c>
      <c r="J79" s="78"/>
      <c r="K79" s="60">
        <v>1.0812999999999999</v>
      </c>
    </row>
    <row r="80" spans="1:11" ht="16.5" thickTop="1" thickBot="1" x14ac:dyDescent="0.3">
      <c r="A80" s="56" t="s">
        <v>161</v>
      </c>
      <c r="B80" s="57" t="s">
        <v>162</v>
      </c>
      <c r="C80" s="58"/>
      <c r="D80" s="59">
        <v>7.09511</v>
      </c>
      <c r="E80" s="59">
        <v>0</v>
      </c>
      <c r="F80" s="59"/>
      <c r="G80" s="59">
        <v>0</v>
      </c>
      <c r="H80" s="59">
        <v>0</v>
      </c>
      <c r="I80" s="59">
        <v>11075.002</v>
      </c>
      <c r="J80" s="78"/>
      <c r="K80" s="60">
        <v>11082.097110000001</v>
      </c>
    </row>
    <row r="81" spans="1:11" ht="16.5" thickTop="1" thickBot="1" x14ac:dyDescent="0.3">
      <c r="A81" s="56" t="s">
        <v>163</v>
      </c>
      <c r="B81" s="57" t="s">
        <v>164</v>
      </c>
      <c r="C81" s="58"/>
      <c r="D81" s="59">
        <v>94.713049999999996</v>
      </c>
      <c r="E81" s="59">
        <v>225</v>
      </c>
      <c r="F81" s="59"/>
      <c r="G81" s="59">
        <v>257.512</v>
      </c>
      <c r="H81" s="59">
        <v>478.42430000000002</v>
      </c>
      <c r="I81" s="59">
        <v>1540.2014999999999</v>
      </c>
      <c r="J81" s="78"/>
      <c r="K81" s="60">
        <v>2595.8508499999998</v>
      </c>
    </row>
    <row r="82" spans="1:11" ht="16.5" thickTop="1" thickBot="1" x14ac:dyDescent="0.3">
      <c r="A82" s="56" t="s">
        <v>165</v>
      </c>
      <c r="B82" s="57" t="s">
        <v>166</v>
      </c>
      <c r="C82" s="58"/>
      <c r="D82" s="59">
        <v>8.5847999999999995</v>
      </c>
      <c r="E82" s="59">
        <v>0</v>
      </c>
      <c r="F82" s="59"/>
      <c r="G82" s="59">
        <v>0</v>
      </c>
      <c r="H82" s="59">
        <v>0</v>
      </c>
      <c r="I82" s="59">
        <v>0</v>
      </c>
      <c r="J82" s="78"/>
      <c r="K82" s="60">
        <v>8.5847999999999995</v>
      </c>
    </row>
    <row r="83" spans="1:11" ht="16.5" thickTop="1" thickBot="1" x14ac:dyDescent="0.3">
      <c r="A83" s="56" t="s">
        <v>167</v>
      </c>
      <c r="B83" s="57" t="s">
        <v>168</v>
      </c>
      <c r="C83" s="58"/>
      <c r="D83" s="59">
        <v>0</v>
      </c>
      <c r="E83" s="59">
        <v>0</v>
      </c>
      <c r="F83" s="59"/>
      <c r="G83" s="59">
        <v>0</v>
      </c>
      <c r="H83" s="59">
        <v>148.45194000000001</v>
      </c>
      <c r="I83" s="59">
        <v>364.56760000000003</v>
      </c>
      <c r="J83" s="78"/>
      <c r="K83" s="60">
        <v>513.01954000000001</v>
      </c>
    </row>
    <row r="84" spans="1:11" ht="15.75" thickTop="1" x14ac:dyDescent="0.25">
      <c r="A84" s="56" t="s">
        <v>169</v>
      </c>
      <c r="B84" s="57" t="s">
        <v>170</v>
      </c>
      <c r="C84" s="63"/>
      <c r="D84" s="59">
        <v>1.0221100000000001</v>
      </c>
      <c r="E84" s="59">
        <v>0.24043999999999999</v>
      </c>
      <c r="F84" s="59"/>
      <c r="G84" s="59">
        <v>0</v>
      </c>
      <c r="H84" s="59">
        <v>0</v>
      </c>
      <c r="I84" s="59">
        <v>0</v>
      </c>
      <c r="J84" s="78"/>
      <c r="K84" s="60">
        <v>1.2625500000000001</v>
      </c>
    </row>
    <row r="85" spans="1:11" x14ac:dyDescent="0.25">
      <c r="A85" s="64" t="s">
        <v>171</v>
      </c>
      <c r="B85" s="65" t="s">
        <v>172</v>
      </c>
      <c r="C85" s="61"/>
      <c r="D85" s="59">
        <v>26.848710000000001</v>
      </c>
      <c r="E85" s="59">
        <v>0</v>
      </c>
      <c r="F85" s="59"/>
      <c r="G85" s="59">
        <v>60</v>
      </c>
      <c r="H85" s="59">
        <v>0</v>
      </c>
      <c r="I85" s="59">
        <v>0</v>
      </c>
      <c r="J85" s="78"/>
      <c r="K85" s="60">
        <v>86.848709999999997</v>
      </c>
    </row>
    <row r="86" spans="1:11" x14ac:dyDescent="0.25">
      <c r="A86" s="51">
        <v>9</v>
      </c>
      <c r="B86" s="52" t="s">
        <v>173</v>
      </c>
      <c r="C86" s="66"/>
      <c r="D86" s="54">
        <v>9680.1118999999999</v>
      </c>
      <c r="E86" s="54">
        <v>5467.1830900000004</v>
      </c>
      <c r="F86" s="54">
        <f>D86+E86</f>
        <v>15147.29499</v>
      </c>
      <c r="G86" s="54">
        <v>8541.8683000000001</v>
      </c>
      <c r="H86" s="54">
        <v>16313.98388</v>
      </c>
      <c r="I86" s="54">
        <v>35268.054199999999</v>
      </c>
      <c r="J86" s="77">
        <f>G86+H86+I86</f>
        <v>60123.90638</v>
      </c>
      <c r="K86" s="55">
        <v>75271.201369999995</v>
      </c>
    </row>
    <row r="87" spans="1:11" x14ac:dyDescent="0.25">
      <c r="A87" s="67" t="s">
        <v>174</v>
      </c>
      <c r="B87" s="68" t="s">
        <v>175</v>
      </c>
      <c r="C87" s="61"/>
      <c r="D87" s="28">
        <v>38.647539999999999</v>
      </c>
      <c r="E87" s="28">
        <v>6.8246599999999997</v>
      </c>
      <c r="F87" s="28"/>
      <c r="G87" s="28">
        <v>0</v>
      </c>
      <c r="H87" s="28">
        <v>0</v>
      </c>
      <c r="I87" s="28">
        <v>0</v>
      </c>
      <c r="J87" s="28"/>
      <c r="K87" s="60">
        <v>45.472200000000001</v>
      </c>
    </row>
    <row r="88" spans="1:11" x14ac:dyDescent="0.25">
      <c r="A88" s="56" t="s">
        <v>176</v>
      </c>
      <c r="B88" s="57" t="s">
        <v>177</v>
      </c>
      <c r="C88" s="61"/>
      <c r="D88" s="59">
        <v>9605.7306900000003</v>
      </c>
      <c r="E88" s="59">
        <v>5458.34843</v>
      </c>
      <c r="F88" s="59"/>
      <c r="G88" s="59">
        <v>8541.8683000000001</v>
      </c>
      <c r="H88" s="59">
        <v>16313.98388</v>
      </c>
      <c r="I88" s="59">
        <v>35268.050199999998</v>
      </c>
      <c r="J88" s="78"/>
      <c r="K88" s="60">
        <v>75187.981499999994</v>
      </c>
    </row>
    <row r="89" spans="1:11" x14ac:dyDescent="0.25">
      <c r="A89" s="56" t="s">
        <v>178</v>
      </c>
      <c r="B89" s="57" t="s">
        <v>179</v>
      </c>
      <c r="C89" s="61"/>
      <c r="D89" s="28">
        <v>11.416980000000001</v>
      </c>
      <c r="E89" s="28">
        <v>0</v>
      </c>
      <c r="F89" s="28"/>
      <c r="G89" s="28">
        <v>0</v>
      </c>
      <c r="H89" s="28">
        <v>0</v>
      </c>
      <c r="I89" s="28">
        <v>0</v>
      </c>
      <c r="J89" s="28"/>
      <c r="K89" s="60">
        <v>11.416980000000001</v>
      </c>
    </row>
    <row r="90" spans="1:11" x14ac:dyDescent="0.25">
      <c r="A90" s="56" t="s">
        <v>180</v>
      </c>
      <c r="B90" s="57" t="s">
        <v>181</v>
      </c>
      <c r="C90" s="61"/>
      <c r="D90" s="59">
        <v>0</v>
      </c>
      <c r="E90" s="59">
        <v>0</v>
      </c>
      <c r="F90" s="59"/>
      <c r="G90" s="59">
        <v>0</v>
      </c>
      <c r="H90" s="59">
        <v>0</v>
      </c>
      <c r="I90" s="59">
        <v>0</v>
      </c>
      <c r="J90" s="78"/>
      <c r="K90" s="60">
        <v>0</v>
      </c>
    </row>
    <row r="91" spans="1:11" ht="15.75" thickBot="1" x14ac:dyDescent="0.3">
      <c r="A91" s="56" t="s">
        <v>182</v>
      </c>
      <c r="B91" s="57" t="s">
        <v>183</v>
      </c>
      <c r="C91" s="61"/>
      <c r="D91" s="59">
        <v>24.316680000000002</v>
      </c>
      <c r="E91" s="59">
        <v>2.0099999999999998</v>
      </c>
      <c r="F91" s="59"/>
      <c r="G91" s="59">
        <v>0</v>
      </c>
      <c r="H91" s="59">
        <v>0</v>
      </c>
      <c r="I91" s="59">
        <v>4.0000000000000001E-3</v>
      </c>
      <c r="J91" s="78"/>
      <c r="K91" s="60">
        <v>26.330680000000005</v>
      </c>
    </row>
    <row r="92" spans="1:11" ht="15.75" thickTop="1" x14ac:dyDescent="0.25">
      <c r="A92" s="69"/>
      <c r="B92" s="70"/>
      <c r="C92" s="71"/>
      <c r="D92" s="28"/>
      <c r="E92" s="28"/>
      <c r="F92" s="28"/>
      <c r="G92" s="28"/>
      <c r="H92" s="30"/>
      <c r="I92" s="30"/>
      <c r="J92" s="30"/>
      <c r="K92" s="72"/>
    </row>
    <row r="93" spans="1:11" x14ac:dyDescent="0.25">
      <c r="A93" s="73"/>
      <c r="B93" s="74" t="s">
        <v>184</v>
      </c>
      <c r="C93" s="61"/>
      <c r="D93" s="75">
        <v>1163279.1055900001</v>
      </c>
      <c r="E93" s="75">
        <v>392859.74344000005</v>
      </c>
      <c r="F93" s="54">
        <f>D93+E93</f>
        <v>1556138.8490300002</v>
      </c>
      <c r="G93" s="75">
        <v>244448.079</v>
      </c>
      <c r="H93" s="75">
        <v>397783.79266000009</v>
      </c>
      <c r="I93" s="75">
        <v>943003.89999000006</v>
      </c>
      <c r="J93" s="77">
        <f>G93+H93+I93</f>
        <v>1585235.77165</v>
      </c>
      <c r="K93" s="76">
        <v>3141374.6206800006</v>
      </c>
    </row>
  </sheetData>
  <mergeCells count="6">
    <mergeCell ref="A1:K1"/>
    <mergeCell ref="A2:K2"/>
    <mergeCell ref="A3:K3"/>
    <mergeCell ref="A4:K4"/>
    <mergeCell ref="A7:A9"/>
    <mergeCell ref="B7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1.8.2-11 </vt:lpstr>
      <vt:lpstr>Datos ISSES 2024</vt:lpstr>
      <vt:lpstr>Hoja1</vt:lpstr>
      <vt:lpstr>'1.8.2-11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2015-08-10T11:01:28Z</cp:lastPrinted>
  <dcterms:created xsi:type="dcterms:W3CDTF">2014-08-13T12:30:34Z</dcterms:created>
  <dcterms:modified xsi:type="dcterms:W3CDTF">2025-05-30T08:14:18Z</dcterms:modified>
</cp:coreProperties>
</file>