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2\1.8.2.2 Ayuntamientos\"/>
    </mc:Choice>
  </mc:AlternateContent>
  <xr:revisionPtr revIDLastSave="0" documentId="13_ncr:1_{EB0043C1-AF65-45C6-8EEC-F64F52ADC18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5" sheetId="8" r:id="rId1"/>
    <sheet name="Hoja1" sheetId="9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8" l="1"/>
  <c r="G12" i="8"/>
  <c r="G13" i="8"/>
  <c r="G21" i="8"/>
  <c r="G28" i="8"/>
  <c r="G9" i="8"/>
  <c r="F10" i="8"/>
  <c r="F11" i="8"/>
  <c r="F12" i="8"/>
  <c r="F13" i="8"/>
  <c r="F14" i="8"/>
  <c r="F15" i="8"/>
  <c r="F16" i="8"/>
  <c r="F17" i="8"/>
  <c r="F18" i="8"/>
  <c r="F21" i="8"/>
  <c r="F22" i="8"/>
  <c r="F28" i="8"/>
  <c r="F9" i="8"/>
  <c r="S25" i="9"/>
  <c r="R25" i="9"/>
  <c r="N25" i="9"/>
  <c r="M25" i="9"/>
  <c r="L25" i="9"/>
  <c r="K25" i="9"/>
  <c r="J25" i="9"/>
  <c r="Q24" i="9"/>
  <c r="T24" i="9" s="1"/>
  <c r="O24" i="9"/>
  <c r="H24" i="9"/>
  <c r="G24" i="9"/>
  <c r="F24" i="9"/>
  <c r="E24" i="9"/>
  <c r="D24" i="9"/>
  <c r="Q23" i="9"/>
  <c r="T23" i="9" s="1"/>
  <c r="O23" i="9"/>
  <c r="H23" i="9"/>
  <c r="G23" i="9"/>
  <c r="F23" i="9"/>
  <c r="E23" i="9"/>
  <c r="D23" i="9"/>
  <c r="Q22" i="9"/>
  <c r="T22" i="9" s="1"/>
  <c r="O22" i="9"/>
  <c r="H22" i="9"/>
  <c r="G22" i="9"/>
  <c r="F22" i="9"/>
  <c r="E22" i="9"/>
  <c r="D22" i="9"/>
  <c r="Q21" i="9"/>
  <c r="T21" i="9" s="1"/>
  <c r="O21" i="9"/>
  <c r="H21" i="9"/>
  <c r="G21" i="9"/>
  <c r="F21" i="9"/>
  <c r="E21" i="9"/>
  <c r="D21" i="9"/>
  <c r="Q20" i="9"/>
  <c r="T20" i="9" s="1"/>
  <c r="O20" i="9"/>
  <c r="H20" i="9"/>
  <c r="G20" i="9"/>
  <c r="F20" i="9"/>
  <c r="E20" i="9"/>
  <c r="D20" i="9"/>
  <c r="Q19" i="9"/>
  <c r="T19" i="9" s="1"/>
  <c r="O19" i="9"/>
  <c r="H19" i="9"/>
  <c r="G19" i="9"/>
  <c r="F19" i="9"/>
  <c r="E19" i="9"/>
  <c r="D19" i="9"/>
  <c r="Q18" i="9"/>
  <c r="T18" i="9" s="1"/>
  <c r="O18" i="9"/>
  <c r="H18" i="9"/>
  <c r="G18" i="9"/>
  <c r="F18" i="9"/>
  <c r="E18" i="9"/>
  <c r="D18" i="9"/>
  <c r="Q17" i="9"/>
  <c r="T17" i="9" s="1"/>
  <c r="O17" i="9"/>
  <c r="H17" i="9"/>
  <c r="G17" i="9"/>
  <c r="F17" i="9"/>
  <c r="E17" i="9"/>
  <c r="D17" i="9"/>
  <c r="Q16" i="9"/>
  <c r="T16" i="9" s="1"/>
  <c r="O16" i="9"/>
  <c r="H16" i="9"/>
  <c r="G16" i="9"/>
  <c r="F16" i="9"/>
  <c r="E16" i="9"/>
  <c r="D16" i="9"/>
  <c r="Q15" i="9"/>
  <c r="T15" i="9" s="1"/>
  <c r="O15" i="9"/>
  <c r="H15" i="9"/>
  <c r="G15" i="9"/>
  <c r="F15" i="9"/>
  <c r="E15" i="9"/>
  <c r="D15" i="9"/>
  <c r="Q14" i="9"/>
  <c r="T14" i="9" s="1"/>
  <c r="O14" i="9"/>
  <c r="H14" i="9"/>
  <c r="G14" i="9"/>
  <c r="F14" i="9"/>
  <c r="E14" i="9"/>
  <c r="D14" i="9"/>
  <c r="Q13" i="9"/>
  <c r="T13" i="9" s="1"/>
  <c r="O13" i="9"/>
  <c r="H13" i="9"/>
  <c r="G13" i="9"/>
  <c r="F13" i="9"/>
  <c r="E13" i="9"/>
  <c r="D13" i="9"/>
  <c r="Q12" i="9"/>
  <c r="T12" i="9" s="1"/>
  <c r="O12" i="9"/>
  <c r="H12" i="9"/>
  <c r="G12" i="9"/>
  <c r="F12" i="9"/>
  <c r="E12" i="9"/>
  <c r="D12" i="9"/>
  <c r="Q11" i="9"/>
  <c r="T11" i="9" s="1"/>
  <c r="O11" i="9"/>
  <c r="H11" i="9"/>
  <c r="G11" i="9"/>
  <c r="F11" i="9"/>
  <c r="E11" i="9"/>
  <c r="D11" i="9"/>
  <c r="Q10" i="9"/>
  <c r="T10" i="9" s="1"/>
  <c r="O10" i="9"/>
  <c r="H10" i="9"/>
  <c r="G10" i="9"/>
  <c r="F10" i="9"/>
  <c r="E10" i="9"/>
  <c r="D10" i="9"/>
  <c r="Q9" i="9"/>
  <c r="T9" i="9" s="1"/>
  <c r="O9" i="9"/>
  <c r="H9" i="9"/>
  <c r="G9" i="9"/>
  <c r="F9" i="9"/>
  <c r="E9" i="9"/>
  <c r="D9" i="9"/>
  <c r="Q8" i="9"/>
  <c r="T8" i="9" s="1"/>
  <c r="O8" i="9"/>
  <c r="H8" i="9"/>
  <c r="G8" i="9"/>
  <c r="F8" i="9"/>
  <c r="E8" i="9"/>
  <c r="D8" i="9"/>
  <c r="Q7" i="9"/>
  <c r="T7" i="9" s="1"/>
  <c r="O7" i="9"/>
  <c r="H7" i="9"/>
  <c r="G7" i="9"/>
  <c r="F7" i="9"/>
  <c r="E7" i="9"/>
  <c r="D7" i="9"/>
  <c r="P6" i="9"/>
  <c r="P25" i="9" s="1"/>
  <c r="O6" i="9"/>
  <c r="O25" i="9" s="1"/>
  <c r="H6" i="9"/>
  <c r="G6" i="9"/>
  <c r="F6" i="9"/>
  <c r="E6" i="9"/>
  <c r="D6" i="9"/>
  <c r="I11" i="9" l="1"/>
  <c r="I16" i="9"/>
  <c r="I17" i="9"/>
  <c r="I9" i="9"/>
  <c r="I10" i="9"/>
  <c r="F25" i="9"/>
  <c r="G25" i="9"/>
  <c r="T6" i="9"/>
  <c r="T25" i="9" s="1"/>
  <c r="I8" i="9"/>
  <c r="E25" i="9"/>
  <c r="I14" i="9"/>
  <c r="I15" i="9"/>
  <c r="I20" i="9"/>
  <c r="I21" i="9"/>
  <c r="D25" i="9"/>
  <c r="H25" i="9"/>
  <c r="I7" i="9"/>
  <c r="I18" i="9"/>
  <c r="I19" i="9"/>
  <c r="I24" i="9"/>
  <c r="I12" i="9"/>
  <c r="I13" i="9"/>
  <c r="I22" i="9"/>
  <c r="I23" i="9"/>
  <c r="Q25" i="9"/>
  <c r="I6" i="9"/>
  <c r="I25" i="9" l="1"/>
</calcChain>
</file>

<file path=xl/sharedStrings.xml><?xml version="1.0" encoding="utf-8"?>
<sst xmlns="http://schemas.openxmlformats.org/spreadsheetml/2006/main" count="53" uniqueCount="43">
  <si>
    <r>
      <t>Cuadro 1.8.</t>
    </r>
    <r>
      <rPr>
        <b/>
        <sz val="11"/>
        <color rgb="FF000000"/>
        <rFont val="Calibri"/>
        <family val="2"/>
        <scheme val="minor"/>
      </rPr>
      <t>2-15</t>
    </r>
  </si>
  <si>
    <t>Distribución de los fondos extraordinarios de financiación de las Corporaciones Locales</t>
  </si>
  <si>
    <t>(millones de euros)</t>
  </si>
  <si>
    <t>Fondo de Ordenación</t>
  </si>
  <si>
    <t>Fondo de Impulso económico</t>
  </si>
  <si>
    <t>Andalucía</t>
  </si>
  <si>
    <t>Aragón</t>
  </si>
  <si>
    <t>Castilla-La Mancha</t>
  </si>
  <si>
    <t>Castilla y León</t>
  </si>
  <si>
    <t>Cataluña</t>
  </si>
  <si>
    <t>Canarias</t>
  </si>
  <si>
    <t>Extremadura</t>
  </si>
  <si>
    <t>Galicia</t>
  </si>
  <si>
    <t>Valencia</t>
  </si>
  <si>
    <t>Asturias</t>
  </si>
  <si>
    <t>Balears</t>
  </si>
  <si>
    <t>Cantabria</t>
  </si>
  <si>
    <t>Madrid</t>
  </si>
  <si>
    <t>Murcia</t>
  </si>
  <si>
    <t>La Rioja</t>
  </si>
  <si>
    <t>País Vasco</t>
  </si>
  <si>
    <t>Navarra</t>
  </si>
  <si>
    <t>Ceuta</t>
  </si>
  <si>
    <t>Melilla</t>
  </si>
  <si>
    <t>Total</t>
  </si>
  <si>
    <t xml:space="preserve"> </t>
  </si>
  <si>
    <t>Fuente:  Ministerio de Hacienda.</t>
  </si>
  <si>
    <t>AÑO 2022</t>
  </si>
  <si>
    <t>AÑO 2023</t>
  </si>
  <si>
    <t>AÑO 2024</t>
  </si>
  <si>
    <t>Facilidad Financiera (Acuerdo CDGAE 25/01/2022
21/03/2022 14/06/2022 27/09/2022)</t>
  </si>
  <si>
    <t>Fondo Liquidez (Acuerdo CDGAE 25/01/2022
21/03/2022 14/06/2022 27/09/2022 14/11/2022 28/11/2022)</t>
  </si>
  <si>
    <t>Fondo de Liquidez REACT-UE (Acuerdo CDGAE 25/01/2022)</t>
  </si>
  <si>
    <t>TOTAL MECANISMOS EXTRAORDINARIOS 2022</t>
  </si>
  <si>
    <t>Facilidad Financiera (Acuerdo CDGAE 28/11/2022 20/03/2023 13/06/2023 11/09/2023 15/12/2023)</t>
  </si>
  <si>
    <t>Fondo Liquidez (Acuerdo CDGAE 28/11/2022
20/03/2023 08/05/2023 13/06/2023 11/09/2023 15/12/2023)</t>
  </si>
  <si>
    <t>Fondo de Liquidez REACT-UE (Acuerdo CDGAE 28/11/2022)</t>
  </si>
  <si>
    <t>TOTAL MECANISMOS EXTRAORDINARIOS 2023</t>
  </si>
  <si>
    <t>Facilidad Financiera (Acuerdo CDGAE 15/12/2023 04/03/2024 06/05/2024 27/05/2024 16/09/2024 28/10/2024)</t>
  </si>
  <si>
    <t>Fondo Liquidez (Acuerdo CDGAE 15/12/2023 04/03/2024 06/05/2024 27/05/2024 16/09/2024 28/10/2024 16/12/2024)</t>
  </si>
  <si>
    <t>TOTAL MECANISMOS EXTRAORDINARIOS 2024</t>
  </si>
  <si>
    <t>Var. 23-24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</si>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</sst>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#,##0.0\ ;[Red]\-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5" fillId="0" borderId="0"/>
  </cellStyleXfs>
  <cellXfs count="47">
    <xf numFmtId="0" fontId="0" fillId="0" borderId="0" xfId="0"/>
    <xf numFmtId="0" fontId="2" fillId="2" borderId="0" xfId="1"/>
    <xf numFmtId="0" fontId="1" fillId="0" borderId="0" xfId="0" applyFont="1"/>
    <xf numFmtId="0" fontId="1" fillId="0" borderId="0" xfId="0" applyFont="1" applyAlignment="1">
      <alignment vertical="center"/>
    </xf>
    <xf numFmtId="0" fontId="3" fillId="2" borderId="0" xfId="1" applyFont="1"/>
    <xf numFmtId="0" fontId="6" fillId="5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8" fillId="6" borderId="1" xfId="0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horizontal="right" vertical="center" wrapText="1" indent="2"/>
    </xf>
    <xf numFmtId="164" fontId="8" fillId="6" borderId="1" xfId="0" applyNumberFormat="1" applyFont="1" applyFill="1" applyBorder="1" applyAlignment="1">
      <alignment horizontal="right" vertical="center" wrapText="1" indent="2"/>
    </xf>
    <xf numFmtId="4" fontId="8" fillId="7" borderId="0" xfId="0" applyNumberFormat="1" applyFont="1" applyFill="1" applyAlignment="1">
      <alignment horizontal="right" vertical="center" wrapText="1" indent="2"/>
    </xf>
    <xf numFmtId="164" fontId="8" fillId="7" borderId="0" xfId="0" applyNumberFormat="1" applyFont="1" applyFill="1" applyAlignment="1">
      <alignment horizontal="right" vertical="center" wrapText="1" indent="2"/>
    </xf>
    <xf numFmtId="4" fontId="8" fillId="6" borderId="0" xfId="0" applyNumberFormat="1" applyFont="1" applyFill="1" applyAlignment="1">
      <alignment horizontal="right" vertical="center" wrapText="1" indent="2"/>
    </xf>
    <xf numFmtId="164" fontId="8" fillId="6" borderId="0" xfId="0" applyNumberFormat="1" applyFont="1" applyFill="1" applyAlignment="1">
      <alignment horizontal="right" vertical="center" wrapText="1" indent="2"/>
    </xf>
    <xf numFmtId="4" fontId="8" fillId="6" borderId="3" xfId="0" applyNumberFormat="1" applyFont="1" applyFill="1" applyBorder="1" applyAlignment="1">
      <alignment horizontal="right" vertical="center" wrapText="1" indent="2"/>
    </xf>
    <xf numFmtId="4" fontId="8" fillId="7" borderId="3" xfId="0" applyNumberFormat="1" applyFont="1" applyFill="1" applyBorder="1" applyAlignment="1">
      <alignment horizontal="right" vertical="center" wrapText="1" indent="2"/>
    </xf>
    <xf numFmtId="4" fontId="8" fillId="6" borderId="4" xfId="0" applyNumberFormat="1" applyFont="1" applyFill="1" applyBorder="1" applyAlignment="1">
      <alignment horizontal="right" vertical="center" wrapText="1" indent="2"/>
    </xf>
    <xf numFmtId="0" fontId="6" fillId="5" borderId="5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vertical="center"/>
    </xf>
    <xf numFmtId="4" fontId="6" fillId="9" borderId="3" xfId="0" applyNumberFormat="1" applyFont="1" applyFill="1" applyBorder="1" applyAlignment="1">
      <alignment horizontal="right" vertical="center" wrapText="1" indent="2"/>
    </xf>
    <xf numFmtId="4" fontId="6" fillId="9" borderId="0" xfId="0" applyNumberFormat="1" applyFont="1" applyFill="1" applyAlignment="1">
      <alignment horizontal="right" vertical="center" wrapText="1" indent="2"/>
    </xf>
    <xf numFmtId="164" fontId="6" fillId="9" borderId="0" xfId="0" applyNumberFormat="1" applyFont="1" applyFill="1" applyAlignment="1">
      <alignment horizontal="right" vertical="center" wrapText="1" indent="2"/>
    </xf>
    <xf numFmtId="4" fontId="6" fillId="8" borderId="5" xfId="0" applyNumberFormat="1" applyFont="1" applyFill="1" applyBorder="1" applyAlignment="1">
      <alignment horizontal="right" vertical="center" wrapText="1" indent="2"/>
    </xf>
    <xf numFmtId="4" fontId="6" fillId="8" borderId="2" xfId="0" applyNumberFormat="1" applyFont="1" applyFill="1" applyBorder="1" applyAlignment="1">
      <alignment horizontal="right" vertical="center" wrapText="1" indent="2"/>
    </xf>
    <xf numFmtId="164" fontId="6" fillId="8" borderId="2" xfId="0" applyNumberFormat="1" applyFont="1" applyFill="1" applyBorder="1" applyAlignment="1">
      <alignment horizontal="right" vertical="center" wrapText="1" indent="2"/>
    </xf>
    <xf numFmtId="165" fontId="0" fillId="0" borderId="0" xfId="0" applyNumberFormat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166" fontId="9" fillId="0" borderId="15" xfId="0" applyNumberFormat="1" applyFont="1" applyBorder="1" applyAlignment="1">
      <alignment horizontal="right"/>
    </xf>
    <xf numFmtId="166" fontId="9" fillId="10" borderId="16" xfId="0" applyNumberFormat="1" applyFont="1" applyFill="1" applyBorder="1" applyAlignment="1">
      <alignment horizontal="right"/>
    </xf>
    <xf numFmtId="166" fontId="9" fillId="10" borderId="17" xfId="0" applyNumberFormat="1" applyFont="1" applyFill="1" applyBorder="1" applyAlignment="1">
      <alignment horizontal="right"/>
    </xf>
    <xf numFmtId="4" fontId="10" fillId="10" borderId="14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</cellXfs>
  <cellStyles count="4">
    <cellStyle name="Énfasis1" xfId="1" builtinId="29"/>
    <cellStyle name="Normal" xfId="0" builtinId="0"/>
    <cellStyle name="Normal 2" xfId="2" xr:uid="{A24E87EC-B6AD-432D-970A-E34F356D6E4B}"/>
    <cellStyle name="Normal 2 2" xfId="3" xr:uid="{8BAB8120-574A-4129-92B1-1DA509C2EE55}"/>
  </cellStyles>
  <dxfs count="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2" defaultTableStyle="TableStyleMedium9" defaultPivotStyle="PivotStyleLight16">
    <tableStyle name="Invisible" pivot="0" table="0" count="0" xr9:uid="{13807552-EB08-4487-B308-5FF73ABC7D6B}"/>
    <tableStyle name="TableStyleMedium2 2" pivot="0" count="7" xr9:uid="{151E5900-C627-47FD-B1E0-63DE613B4488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gilma\Downloads\Mecanismos-Financiacion-Total-CCAA-EELL.xlsx" TargetMode="External"/><Relationship Id="rId1" Type="http://schemas.openxmlformats.org/officeDocument/2006/relationships/externalLinkPath" Target="file:///C:\Users\fragilma\Downloads\Mecanismos-Financiacion-Total-CCAA-E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Resumen Total liquidez"/>
      <sheetName val="Detalle Otras Medidas Liquidez"/>
      <sheetName val="Detalle Mec Extraordinarios"/>
      <sheetName val="Descripción Medidas"/>
      <sheetName val="Normativa"/>
    </sheetNames>
    <sheetDataSet>
      <sheetData sheetId="0"/>
      <sheetData sheetId="1">
        <row r="7">
          <cell r="AP7">
            <v>0</v>
          </cell>
          <cell r="AQ7">
            <v>8.1511940399999947</v>
          </cell>
          <cell r="AR7">
            <v>9.7572809999999996E-2</v>
          </cell>
          <cell r="AS7">
            <v>8.2487668499999955</v>
          </cell>
          <cell r="AT7">
            <v>219.54876684999999</v>
          </cell>
          <cell r="BD7">
            <v>613.87002540000003</v>
          </cell>
        </row>
        <row r="8">
          <cell r="AP8">
            <v>10069.020052607062</v>
          </cell>
          <cell r="AQ8">
            <v>3.6663966299999999</v>
          </cell>
          <cell r="AR8">
            <v>3.7926100699999989</v>
          </cell>
          <cell r="AS8">
            <v>10076.479059307063</v>
          </cell>
          <cell r="AT8">
            <v>10797.309059307063</v>
          </cell>
          <cell r="BE8">
            <v>0</v>
          </cell>
        </row>
        <row r="9">
          <cell r="AP9">
            <v>0</v>
          </cell>
          <cell r="AQ9">
            <v>0</v>
          </cell>
          <cell r="AR9">
            <v>0</v>
          </cell>
          <cell r="AS9">
            <v>1182.8988784800001</v>
          </cell>
          <cell r="AT9">
            <v>1346.77887848</v>
          </cell>
          <cell r="BE9">
            <v>0</v>
          </cell>
        </row>
        <row r="10">
          <cell r="AP10">
            <v>805.78481118700006</v>
          </cell>
          <cell r="AQ10">
            <v>1.2568970999999998</v>
          </cell>
          <cell r="AR10">
            <v>0</v>
          </cell>
          <cell r="AS10">
            <v>807.04170828700001</v>
          </cell>
          <cell r="AT10">
            <v>920.13170828700004</v>
          </cell>
          <cell r="BE10">
            <v>0</v>
          </cell>
        </row>
        <row r="11">
          <cell r="AP11">
            <v>0</v>
          </cell>
          <cell r="AQ11">
            <v>4.7053679999999987E-2</v>
          </cell>
          <cell r="AR11">
            <v>0.98848446000000001</v>
          </cell>
          <cell r="AS11">
            <v>1817.2431473200002</v>
          </cell>
          <cell r="AT11">
            <v>2052.5531473200003</v>
          </cell>
          <cell r="BE11">
            <v>0</v>
          </cell>
        </row>
        <row r="12">
          <cell r="AP12">
            <v>6968.4437798300005</v>
          </cell>
          <cell r="AQ12">
            <v>46.59747294000001</v>
          </cell>
          <cell r="AR12">
            <v>0.62247275999999985</v>
          </cell>
          <cell r="AS12">
            <v>7015.6637255300011</v>
          </cell>
          <cell r="AT12">
            <v>7847.1137255300009</v>
          </cell>
          <cell r="BE12">
            <v>0</v>
          </cell>
        </row>
        <row r="13"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87.76</v>
          </cell>
          <cell r="BE13">
            <v>0</v>
          </cell>
        </row>
        <row r="14">
          <cell r="AP14">
            <v>1228.0193975100001</v>
          </cell>
          <cell r="AQ14">
            <v>0.84931176999999991</v>
          </cell>
          <cell r="AR14">
            <v>3.3389262599999996</v>
          </cell>
          <cell r="AS14">
            <v>1232.2076355400002</v>
          </cell>
          <cell r="AT14">
            <v>1555.1976355400002</v>
          </cell>
          <cell r="BE14">
            <v>0</v>
          </cell>
        </row>
        <row r="15">
          <cell r="AP15">
            <v>457.91623197000001</v>
          </cell>
          <cell r="AQ15">
            <v>0</v>
          </cell>
          <cell r="AR15">
            <v>0</v>
          </cell>
          <cell r="AS15">
            <v>457.91623197000001</v>
          </cell>
          <cell r="AT15">
            <v>511.64623197000003</v>
          </cell>
          <cell r="BE15">
            <v>0</v>
          </cell>
        </row>
        <row r="16">
          <cell r="AP16">
            <v>0</v>
          </cell>
          <cell r="AQ16">
            <v>35.659250339999993</v>
          </cell>
          <cell r="AR16">
            <v>0</v>
          </cell>
          <cell r="AS16">
            <v>35.659250339999993</v>
          </cell>
          <cell r="AT16">
            <v>247.87925034</v>
          </cell>
          <cell r="BE16">
            <v>0</v>
          </cell>
        </row>
        <row r="17">
          <cell r="AP17">
            <v>1464.963867302482</v>
          </cell>
          <cell r="AQ17">
            <v>16.113406830000002</v>
          </cell>
          <cell r="AR17">
            <v>6.9315109999999999E-2</v>
          </cell>
          <cell r="AS17">
            <v>1481.1465892424819</v>
          </cell>
          <cell r="AT17">
            <v>1678.286589242482</v>
          </cell>
          <cell r="BE17">
            <v>0</v>
          </cell>
        </row>
        <row r="18"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90.710000000000008</v>
          </cell>
          <cell r="BE18">
            <v>0</v>
          </cell>
        </row>
        <row r="19"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BE19">
            <v>0</v>
          </cell>
        </row>
        <row r="20"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BE20">
            <v>0</v>
          </cell>
        </row>
        <row r="21"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BE21">
            <v>0</v>
          </cell>
        </row>
        <row r="22"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BE22">
            <v>0</v>
          </cell>
        </row>
        <row r="23">
          <cell r="AP23">
            <v>28182.263343287857</v>
          </cell>
          <cell r="AQ23">
            <v>278.49737533999996</v>
          </cell>
          <cell r="AR23">
            <v>17.768453480000002</v>
          </cell>
          <cell r="AS23">
            <v>31477.63565976785</v>
          </cell>
          <cell r="AT23">
            <v>35686.665659767852</v>
          </cell>
          <cell r="BE23">
            <v>0</v>
          </cell>
        </row>
        <row r="24">
          <cell r="AP24"/>
          <cell r="AQ24"/>
          <cell r="AR24"/>
          <cell r="AS24"/>
          <cell r="AT24"/>
          <cell r="BE24"/>
        </row>
        <row r="25">
          <cell r="AP25"/>
          <cell r="AQ25"/>
          <cell r="AR25"/>
          <cell r="AS25"/>
          <cell r="AT25"/>
          <cell r="BE25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B8AB-0A21-4084-A986-054951B56109}">
  <dimension ref="A1:J42"/>
  <sheetViews>
    <sheetView tabSelected="1" workbookViewId="0">
      <selection activeCell="N19" sqref="N19"/>
    </sheetView>
  </sheetViews>
  <sheetFormatPr baseColWidth="10" defaultRowHeight="15" x14ac:dyDescent="0.25"/>
  <cols>
    <col min="1" max="1" width="25" customWidth="1"/>
    <col min="2" max="2" width="15" customWidth="1"/>
    <col min="3" max="3" width="13.5703125" customWidth="1"/>
    <col min="4" max="4" width="12.28515625" customWidth="1"/>
    <col min="6" max="6" width="12.28515625" customWidth="1"/>
    <col min="7" max="7" width="12.7109375" customWidth="1"/>
  </cols>
  <sheetData>
    <row r="1" spans="1:10" x14ac:dyDescent="0.25">
      <c r="A1" s="4" t="s">
        <v>42</v>
      </c>
      <c r="B1" s="1"/>
      <c r="C1" s="1"/>
      <c r="D1" s="1"/>
      <c r="E1" s="1"/>
      <c r="F1" s="1"/>
      <c r="G1" s="1"/>
      <c r="H1" s="2"/>
    </row>
    <row r="2" spans="1:10" x14ac:dyDescent="0.25">
      <c r="A2" s="2"/>
      <c r="B2" s="2"/>
      <c r="C2" s="2"/>
      <c r="D2" s="2"/>
      <c r="E2" s="2"/>
      <c r="F2" s="2"/>
      <c r="G2" s="2"/>
      <c r="H2" s="2"/>
    </row>
    <row r="3" spans="1:10" x14ac:dyDescent="0.25">
      <c r="A3" s="38" t="s">
        <v>0</v>
      </c>
      <c r="B3" s="38"/>
      <c r="C3" s="38"/>
      <c r="D3" s="38"/>
      <c r="E3" s="38"/>
      <c r="F3" s="38"/>
      <c r="G3" s="38"/>
      <c r="H3" s="2"/>
    </row>
    <row r="4" spans="1:10" x14ac:dyDescent="0.25">
      <c r="A4" s="39" t="s">
        <v>1</v>
      </c>
      <c r="B4" s="39"/>
      <c r="C4" s="39"/>
      <c r="D4" s="39"/>
      <c r="E4" s="39"/>
      <c r="F4" s="39"/>
      <c r="G4" s="39"/>
      <c r="H4" s="2"/>
    </row>
    <row r="5" spans="1:10" x14ac:dyDescent="0.25">
      <c r="A5" s="40" t="s">
        <v>2</v>
      </c>
      <c r="B5" s="40"/>
      <c r="C5" s="40"/>
      <c r="D5" s="40"/>
      <c r="E5" s="40"/>
      <c r="F5" s="40"/>
      <c r="G5" s="40"/>
      <c r="H5" s="2"/>
    </row>
    <row r="6" spans="1:10" x14ac:dyDescent="0.25">
      <c r="A6" s="37"/>
      <c r="B6" s="37"/>
      <c r="C6" s="37"/>
      <c r="D6" s="37"/>
      <c r="E6" s="37"/>
      <c r="F6" s="37"/>
      <c r="G6" s="37"/>
      <c r="H6" s="2"/>
    </row>
    <row r="7" spans="1:10" ht="19.5" customHeight="1" x14ac:dyDescent="0.25">
      <c r="A7" s="3"/>
      <c r="B7" s="41">
        <v>2023</v>
      </c>
      <c r="C7" s="42"/>
      <c r="D7" s="41">
        <v>2024</v>
      </c>
      <c r="E7" s="42"/>
      <c r="F7" s="43" t="s">
        <v>41</v>
      </c>
      <c r="G7" s="43"/>
      <c r="H7" s="2"/>
    </row>
    <row r="8" spans="1:10" ht="45" x14ac:dyDescent="0.25">
      <c r="A8" s="3"/>
      <c r="B8" s="5" t="s">
        <v>3</v>
      </c>
      <c r="C8" s="19" t="s">
        <v>4</v>
      </c>
      <c r="D8" s="5" t="s">
        <v>3</v>
      </c>
      <c r="E8" s="19" t="s">
        <v>4</v>
      </c>
      <c r="F8" s="5" t="s">
        <v>3</v>
      </c>
      <c r="G8" s="5" t="s">
        <v>4</v>
      </c>
      <c r="H8" s="2"/>
    </row>
    <row r="9" spans="1:10" ht="20.100000000000001" customHeight="1" x14ac:dyDescent="0.25">
      <c r="A9" s="8" t="s">
        <v>5</v>
      </c>
      <c r="B9" s="10">
        <v>213.08688728999994</v>
      </c>
      <c r="C9" s="18">
        <v>16.592709639999999</v>
      </c>
      <c r="D9" s="10">
        <v>99.267382259999977</v>
      </c>
      <c r="E9" s="18">
        <v>0.23</v>
      </c>
      <c r="F9" s="11">
        <f>(D9-B9)/B9*100</f>
        <v>-53.414598372305122</v>
      </c>
      <c r="G9" s="11">
        <f>(E9-C9)/C9*100</f>
        <v>-98.613849063895259</v>
      </c>
      <c r="H9" s="2"/>
      <c r="I9" s="27"/>
      <c r="J9" s="27"/>
    </row>
    <row r="10" spans="1:10" ht="20.100000000000001" customHeight="1" x14ac:dyDescent="0.25">
      <c r="A10" s="7" t="s">
        <v>6</v>
      </c>
      <c r="B10" s="12">
        <v>9.3249970000000001E-2</v>
      </c>
      <c r="C10" s="17">
        <v>9.8527926499999996</v>
      </c>
      <c r="D10" s="12">
        <v>0.25123978000000002</v>
      </c>
      <c r="E10" s="17">
        <v>4.1E-5</v>
      </c>
      <c r="F10" s="13">
        <f t="shared" ref="F10:F28" si="0">(D10-B10)/B10*100</f>
        <v>169.42612421215793</v>
      </c>
      <c r="G10" s="13">
        <f t="shared" ref="G10:G28" si="1">(E10-C10)/C10*100</f>
        <v>-99.999583874324202</v>
      </c>
      <c r="H10" s="2"/>
      <c r="I10" s="27"/>
      <c r="J10" s="27"/>
    </row>
    <row r="11" spans="1:10" ht="20.100000000000001" customHeight="1" x14ac:dyDescent="0.25">
      <c r="A11" s="6" t="s">
        <v>7</v>
      </c>
      <c r="B11" s="14">
        <v>14.11636775</v>
      </c>
      <c r="C11" s="16">
        <v>0</v>
      </c>
      <c r="D11" s="14">
        <v>3.2079489100000003</v>
      </c>
      <c r="E11" s="16">
        <v>3.8757682</v>
      </c>
      <c r="F11" s="15">
        <f t="shared" si="0"/>
        <v>-77.274969263959562</v>
      </c>
      <c r="G11" s="15"/>
      <c r="H11" s="2"/>
      <c r="I11" s="27"/>
      <c r="J11" s="27"/>
    </row>
    <row r="12" spans="1:10" ht="20.100000000000001" customHeight="1" x14ac:dyDescent="0.25">
      <c r="A12" s="20" t="s">
        <v>8</v>
      </c>
      <c r="B12" s="22">
        <v>0.72378006000000006</v>
      </c>
      <c r="C12" s="21">
        <v>0.13958956</v>
      </c>
      <c r="D12" s="22">
        <v>0.69907168999999991</v>
      </c>
      <c r="E12" s="21">
        <v>0</v>
      </c>
      <c r="F12" s="23">
        <f t="shared" si="0"/>
        <v>-3.4137953455087091</v>
      </c>
      <c r="G12" s="23">
        <f t="shared" si="1"/>
        <v>-100</v>
      </c>
      <c r="H12" s="2"/>
      <c r="I12" s="27" t="s">
        <v>25</v>
      </c>
      <c r="J12" s="27"/>
    </row>
    <row r="13" spans="1:10" ht="20.100000000000001" customHeight="1" x14ac:dyDescent="0.25">
      <c r="A13" s="6" t="s">
        <v>9</v>
      </c>
      <c r="B13" s="14">
        <v>13.270458550000003</v>
      </c>
      <c r="C13" s="16">
        <v>11.405398759999997</v>
      </c>
      <c r="D13" s="14">
        <v>5.3487906299999999</v>
      </c>
      <c r="E13" s="16">
        <v>12.656432460000001</v>
      </c>
      <c r="F13" s="15">
        <f t="shared" si="0"/>
        <v>-59.694002962693418</v>
      </c>
      <c r="G13" s="15">
        <f t="shared" si="1"/>
        <v>10.968785277262894</v>
      </c>
      <c r="H13" s="2"/>
      <c r="I13" s="27"/>
      <c r="J13" s="27"/>
    </row>
    <row r="14" spans="1:10" ht="20.100000000000001" customHeight="1" x14ac:dyDescent="0.25">
      <c r="A14" s="7" t="s">
        <v>10</v>
      </c>
      <c r="B14" s="12">
        <v>5.4049250000000004</v>
      </c>
      <c r="C14" s="17">
        <v>0</v>
      </c>
      <c r="D14" s="12">
        <v>0</v>
      </c>
      <c r="E14" s="17">
        <v>0</v>
      </c>
      <c r="F14" s="13">
        <f t="shared" si="0"/>
        <v>-100</v>
      </c>
      <c r="G14" s="13"/>
      <c r="H14" s="2"/>
      <c r="I14" s="27"/>
      <c r="J14" s="27"/>
    </row>
    <row r="15" spans="1:10" ht="20.100000000000001" customHeight="1" x14ac:dyDescent="0.25">
      <c r="A15" s="6" t="s">
        <v>11</v>
      </c>
      <c r="B15" s="14">
        <v>5.85102747</v>
      </c>
      <c r="C15" s="16">
        <v>0</v>
      </c>
      <c r="D15" s="14">
        <v>0.70695864000000008</v>
      </c>
      <c r="E15" s="16">
        <v>0</v>
      </c>
      <c r="F15" s="15">
        <f t="shared" si="0"/>
        <v>-87.917359068560316</v>
      </c>
      <c r="G15" s="15"/>
      <c r="H15" s="2"/>
      <c r="I15" s="27"/>
      <c r="J15" s="27"/>
    </row>
    <row r="16" spans="1:10" ht="20.100000000000001" customHeight="1" x14ac:dyDescent="0.25">
      <c r="A16" s="7" t="s">
        <v>12</v>
      </c>
      <c r="B16" s="12">
        <v>11.88084589</v>
      </c>
      <c r="C16" s="17">
        <v>0</v>
      </c>
      <c r="D16" s="12">
        <v>0</v>
      </c>
      <c r="E16" s="17">
        <v>0</v>
      </c>
      <c r="F16" s="13">
        <f t="shared" si="0"/>
        <v>-100</v>
      </c>
      <c r="G16" s="13"/>
      <c r="H16" s="2"/>
      <c r="I16" s="27"/>
      <c r="J16" s="27"/>
    </row>
    <row r="17" spans="1:10" ht="20.100000000000001" customHeight="1" x14ac:dyDescent="0.25">
      <c r="A17" s="6" t="s">
        <v>13</v>
      </c>
      <c r="B17" s="14">
        <v>21.199837869999996</v>
      </c>
      <c r="C17" s="16">
        <v>0</v>
      </c>
      <c r="D17" s="14">
        <v>13.218913590000001</v>
      </c>
      <c r="E17" s="16">
        <v>12.95668148</v>
      </c>
      <c r="F17" s="15">
        <f t="shared" si="0"/>
        <v>-37.646157149597087</v>
      </c>
      <c r="G17" s="15"/>
      <c r="H17" s="2"/>
      <c r="I17" s="27"/>
      <c r="J17" s="27"/>
    </row>
    <row r="18" spans="1:10" ht="20.100000000000001" customHeight="1" x14ac:dyDescent="0.25">
      <c r="A18" s="7" t="s">
        <v>14</v>
      </c>
      <c r="B18" s="12">
        <v>0.36843382999999996</v>
      </c>
      <c r="C18" s="17">
        <v>0</v>
      </c>
      <c r="D18" s="12">
        <v>0</v>
      </c>
      <c r="E18" s="17">
        <v>0</v>
      </c>
      <c r="F18" s="13">
        <f t="shared" si="0"/>
        <v>-100</v>
      </c>
      <c r="G18" s="13"/>
      <c r="H18" s="2"/>
      <c r="I18" s="27"/>
      <c r="J18" s="27"/>
    </row>
    <row r="19" spans="1:10" ht="20.100000000000001" customHeight="1" x14ac:dyDescent="0.25">
      <c r="A19" s="6" t="s">
        <v>15</v>
      </c>
      <c r="B19" s="14">
        <v>0</v>
      </c>
      <c r="C19" s="16">
        <v>0</v>
      </c>
      <c r="D19" s="14">
        <v>9.6459690000000001E-2</v>
      </c>
      <c r="E19" s="16">
        <v>0</v>
      </c>
      <c r="F19" s="15"/>
      <c r="G19" s="15"/>
      <c r="H19" s="2"/>
      <c r="I19" s="27"/>
      <c r="J19" s="27"/>
    </row>
    <row r="20" spans="1:10" ht="20.100000000000001" customHeight="1" x14ac:dyDescent="0.25">
      <c r="A20" s="7" t="s">
        <v>16</v>
      </c>
      <c r="B20" s="12">
        <v>0</v>
      </c>
      <c r="C20" s="17">
        <v>0</v>
      </c>
      <c r="D20" s="12">
        <v>0</v>
      </c>
      <c r="E20" s="17">
        <v>0</v>
      </c>
      <c r="F20" s="13"/>
      <c r="G20" s="13"/>
      <c r="H20" s="2"/>
      <c r="I20" s="27"/>
      <c r="J20" s="27"/>
    </row>
    <row r="21" spans="1:10" ht="20.100000000000001" customHeight="1" x14ac:dyDescent="0.25">
      <c r="A21" s="6" t="s">
        <v>17</v>
      </c>
      <c r="B21" s="14">
        <v>78.138361960000012</v>
      </c>
      <c r="C21" s="16">
        <v>0.47035107999999998</v>
      </c>
      <c r="D21" s="14">
        <v>15.048465240000002</v>
      </c>
      <c r="E21" s="16">
        <v>0</v>
      </c>
      <c r="F21" s="15">
        <f t="shared" si="0"/>
        <v>-80.741258374851142</v>
      </c>
      <c r="G21" s="15">
        <f t="shared" si="1"/>
        <v>-100</v>
      </c>
      <c r="H21" s="2"/>
      <c r="I21" s="27"/>
      <c r="J21" s="27"/>
    </row>
    <row r="22" spans="1:10" ht="20.100000000000001" customHeight="1" x14ac:dyDescent="0.25">
      <c r="A22" s="7" t="s">
        <v>18</v>
      </c>
      <c r="B22" s="12">
        <v>21.609028509999998</v>
      </c>
      <c r="C22" s="17">
        <v>0</v>
      </c>
      <c r="D22" s="12">
        <v>8.2771988099999998</v>
      </c>
      <c r="E22" s="17">
        <v>3.3996905900000001</v>
      </c>
      <c r="F22" s="13">
        <f t="shared" si="0"/>
        <v>-61.6956458446544</v>
      </c>
      <c r="G22" s="13"/>
      <c r="H22" s="2"/>
      <c r="I22" s="27"/>
      <c r="J22" s="27"/>
    </row>
    <row r="23" spans="1:10" ht="20.100000000000001" customHeight="1" x14ac:dyDescent="0.25">
      <c r="A23" s="6" t="s">
        <v>19</v>
      </c>
      <c r="B23" s="14">
        <v>0</v>
      </c>
      <c r="C23" s="16">
        <v>0</v>
      </c>
      <c r="D23" s="14">
        <v>0</v>
      </c>
      <c r="E23" s="16">
        <v>0</v>
      </c>
      <c r="F23" s="15"/>
      <c r="G23" s="15"/>
      <c r="H23" s="2"/>
      <c r="I23" s="27"/>
      <c r="J23" s="27"/>
    </row>
    <row r="24" spans="1:10" ht="20.100000000000001" customHeight="1" x14ac:dyDescent="0.25">
      <c r="A24" s="7" t="s">
        <v>20</v>
      </c>
      <c r="B24" s="12">
        <v>0</v>
      </c>
      <c r="C24" s="17">
        <v>0</v>
      </c>
      <c r="D24" s="12">
        <v>0</v>
      </c>
      <c r="E24" s="17">
        <v>0</v>
      </c>
      <c r="F24" s="13"/>
      <c r="G24" s="13"/>
      <c r="H24" s="2"/>
      <c r="I24" s="27"/>
      <c r="J24" s="27"/>
    </row>
    <row r="25" spans="1:10" ht="20.100000000000001" customHeight="1" x14ac:dyDescent="0.25">
      <c r="A25" s="6" t="s">
        <v>21</v>
      </c>
      <c r="B25" s="14">
        <v>0</v>
      </c>
      <c r="C25" s="16">
        <v>0</v>
      </c>
      <c r="D25" s="14">
        <v>0</v>
      </c>
      <c r="E25" s="16">
        <v>0</v>
      </c>
      <c r="F25" s="15"/>
      <c r="G25" s="15"/>
      <c r="H25" s="2"/>
      <c r="I25" s="27"/>
      <c r="J25" s="27"/>
    </row>
    <row r="26" spans="1:10" ht="20.100000000000001" customHeight="1" x14ac:dyDescent="0.25">
      <c r="A26" s="7" t="s">
        <v>22</v>
      </c>
      <c r="B26" s="12">
        <v>0</v>
      </c>
      <c r="C26" s="17">
        <v>0</v>
      </c>
      <c r="D26" s="12">
        <v>0</v>
      </c>
      <c r="E26" s="17">
        <v>0</v>
      </c>
      <c r="F26" s="13"/>
      <c r="G26" s="13"/>
      <c r="H26" s="2"/>
      <c r="I26" s="27"/>
      <c r="J26" s="27"/>
    </row>
    <row r="27" spans="1:10" ht="20.100000000000001" customHeight="1" x14ac:dyDescent="0.25">
      <c r="A27" s="6" t="s">
        <v>23</v>
      </c>
      <c r="B27" s="14">
        <v>0</v>
      </c>
      <c r="C27" s="16">
        <v>0</v>
      </c>
      <c r="D27" s="14">
        <v>0</v>
      </c>
      <c r="E27" s="16">
        <v>0</v>
      </c>
      <c r="F27" s="15"/>
      <c r="G27" s="15"/>
      <c r="H27" s="2"/>
      <c r="I27" s="27"/>
      <c r="J27" s="27"/>
    </row>
    <row r="28" spans="1:10" ht="20.100000000000001" customHeight="1" x14ac:dyDescent="0.25">
      <c r="A28" s="9" t="s">
        <v>24</v>
      </c>
      <c r="B28" s="25">
        <v>385.74320414999988</v>
      </c>
      <c r="C28" s="24">
        <v>38.460841689999995</v>
      </c>
      <c r="D28" s="25">
        <v>146.12242923999997</v>
      </c>
      <c r="E28" s="24">
        <v>33.11861373</v>
      </c>
      <c r="F28" s="26">
        <f t="shared" si="0"/>
        <v>-62.119247295104941</v>
      </c>
      <c r="G28" s="26">
        <f t="shared" si="1"/>
        <v>-13.890044328876455</v>
      </c>
      <c r="H28" s="2"/>
      <c r="I28" s="27"/>
      <c r="J28" s="27"/>
    </row>
    <row r="29" spans="1:10" ht="24" customHeight="1" x14ac:dyDescent="0.25">
      <c r="A29" s="37" t="s">
        <v>26</v>
      </c>
      <c r="B29" s="37"/>
      <c r="C29" s="37"/>
      <c r="D29" s="37"/>
      <c r="E29" s="37"/>
      <c r="F29" s="37"/>
      <c r="G29" s="37"/>
      <c r="H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</sheetData>
  <mergeCells count="8">
    <mergeCell ref="A29:G29"/>
    <mergeCell ref="A3:G3"/>
    <mergeCell ref="A4:G4"/>
    <mergeCell ref="A5:G5"/>
    <mergeCell ref="A6:G6"/>
    <mergeCell ref="B7:C7"/>
    <mergeCell ref="D7:E7"/>
    <mergeCell ref="F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7280-F05F-4E70-8E0B-0DE27028D897}">
  <dimension ref="D3:T25"/>
  <sheetViews>
    <sheetView workbookViewId="0">
      <selection activeCell="I29" sqref="I29"/>
    </sheetView>
  </sheetViews>
  <sheetFormatPr baseColWidth="10" defaultRowHeight="15" x14ac:dyDescent="0.25"/>
  <sheetData>
    <row r="3" spans="4:20" ht="15.75" thickBot="1" x14ac:dyDescent="0.3"/>
    <row r="4" spans="4:20" ht="15.75" thickBot="1" x14ac:dyDescent="0.3">
      <c r="D4" s="44" t="s">
        <v>27</v>
      </c>
      <c r="E4" s="45"/>
      <c r="F4" s="45"/>
      <c r="G4" s="45"/>
      <c r="H4" s="45"/>
      <c r="I4" s="46"/>
      <c r="J4" s="44" t="s">
        <v>28</v>
      </c>
      <c r="K4" s="45"/>
      <c r="L4" s="45"/>
      <c r="M4" s="45"/>
      <c r="N4" s="45"/>
      <c r="O4" s="46"/>
      <c r="P4" s="44" t="s">
        <v>29</v>
      </c>
      <c r="Q4" s="45"/>
      <c r="R4" s="45"/>
      <c r="S4" s="45"/>
      <c r="T4" s="46"/>
    </row>
    <row r="5" spans="4:20" ht="141" thickBot="1" x14ac:dyDescent="0.3">
      <c r="D5" s="28" t="s">
        <v>30</v>
      </c>
      <c r="E5" s="29" t="s">
        <v>31</v>
      </c>
      <c r="F5" s="29" t="s">
        <v>32</v>
      </c>
      <c r="G5" s="30" t="s">
        <v>3</v>
      </c>
      <c r="H5" s="31" t="s">
        <v>4</v>
      </c>
      <c r="I5" s="32" t="s">
        <v>33</v>
      </c>
      <c r="J5" s="28" t="s">
        <v>34</v>
      </c>
      <c r="K5" s="29" t="s">
        <v>35</v>
      </c>
      <c r="L5" s="29" t="s">
        <v>36</v>
      </c>
      <c r="M5" s="30" t="s">
        <v>3</v>
      </c>
      <c r="N5" s="31" t="s">
        <v>4</v>
      </c>
      <c r="O5" s="32" t="s">
        <v>37</v>
      </c>
      <c r="P5" s="28" t="s">
        <v>38</v>
      </c>
      <c r="Q5" s="29" t="s">
        <v>39</v>
      </c>
      <c r="R5" s="30" t="s">
        <v>3</v>
      </c>
      <c r="S5" s="31" t="s">
        <v>4</v>
      </c>
      <c r="T5" s="32" t="s">
        <v>40</v>
      </c>
    </row>
    <row r="6" spans="4:20" x14ac:dyDescent="0.25">
      <c r="D6" s="33">
        <f>'[1]Resumen Total liquidez'!AP7</f>
        <v>0</v>
      </c>
      <c r="E6" s="33">
        <f>'[1]Resumen Total liquidez'!AQ7</f>
        <v>8.1511940399999947</v>
      </c>
      <c r="F6" s="33">
        <f>'[1]Resumen Total liquidez'!AR7</f>
        <v>9.7572809999999996E-2</v>
      </c>
      <c r="G6" s="33">
        <f>+'[1]Resumen Total liquidez'!AS7</f>
        <v>8.2487668499999955</v>
      </c>
      <c r="H6" s="33">
        <f>+'[1]Resumen Total liquidez'!AT7</f>
        <v>219.54876684999999</v>
      </c>
      <c r="I6" s="34">
        <f t="shared" ref="I6:I24" si="0">SUM(D6:H6)</f>
        <v>236.04630054999998</v>
      </c>
      <c r="J6" s="33">
        <v>2659.9804468899997</v>
      </c>
      <c r="K6" s="33">
        <v>0</v>
      </c>
      <c r="L6" s="33">
        <v>0</v>
      </c>
      <c r="M6" s="33">
        <v>213.08688728999994</v>
      </c>
      <c r="N6" s="33">
        <v>16.592709639999999</v>
      </c>
      <c r="O6" s="34">
        <f t="shared" ref="O6:O24" si="1">SUM(J6:N6)</f>
        <v>2889.6600438199998</v>
      </c>
      <c r="P6" s="33">
        <f>'[1]Resumen Total liquidez'!BD7</f>
        <v>613.87002540000003</v>
      </c>
      <c r="Q6" s="33">
        <v>0</v>
      </c>
      <c r="R6" s="33">
        <v>99.267382259999977</v>
      </c>
      <c r="S6" s="33">
        <v>0.23</v>
      </c>
      <c r="T6" s="34">
        <f t="shared" ref="T6:T24" si="2">SUM(P6:S6)</f>
        <v>713.36740766000003</v>
      </c>
    </row>
    <row r="7" spans="4:20" x14ac:dyDescent="0.25">
      <c r="D7" s="33">
        <f>'[1]Resumen Total liquidez'!AP8</f>
        <v>10069.020052607062</v>
      </c>
      <c r="E7" s="33">
        <f>'[1]Resumen Total liquidez'!AQ8</f>
        <v>3.6663966299999999</v>
      </c>
      <c r="F7" s="33">
        <f>'[1]Resumen Total liquidez'!AR8</f>
        <v>3.7926100699999989</v>
      </c>
      <c r="G7" s="33">
        <f>+'[1]Resumen Total liquidez'!AS8</f>
        <v>10076.479059307063</v>
      </c>
      <c r="H7" s="33">
        <f>+'[1]Resumen Total liquidez'!AT8</f>
        <v>10797.309059307063</v>
      </c>
      <c r="I7" s="35">
        <f t="shared" si="0"/>
        <v>30950.267177921189</v>
      </c>
      <c r="J7" s="33">
        <v>0</v>
      </c>
      <c r="K7" s="33">
        <v>1568.6658625100001</v>
      </c>
      <c r="L7" s="33">
        <v>0</v>
      </c>
      <c r="M7" s="33">
        <v>9.3249970000000001E-2</v>
      </c>
      <c r="N7" s="33">
        <v>9.8527926499999996</v>
      </c>
      <c r="O7" s="35">
        <f t="shared" si="1"/>
        <v>1578.6119051300002</v>
      </c>
      <c r="P7" s="33">
        <v>0</v>
      </c>
      <c r="Q7" s="33">
        <f>'[1]Resumen Total liquidez'!BE8</f>
        <v>0</v>
      </c>
      <c r="R7" s="33">
        <v>0.25123978000000002</v>
      </c>
      <c r="S7" s="33">
        <v>4.1E-5</v>
      </c>
      <c r="T7" s="35">
        <f t="shared" si="2"/>
        <v>0.25128078000000004</v>
      </c>
    </row>
    <row r="8" spans="4:20" x14ac:dyDescent="0.25">
      <c r="D8" s="33">
        <f>'[1]Resumen Total liquidez'!AP9</f>
        <v>0</v>
      </c>
      <c r="E8" s="33">
        <f>'[1]Resumen Total liquidez'!AQ9</f>
        <v>0</v>
      </c>
      <c r="F8" s="33">
        <f>'[1]Resumen Total liquidez'!AR9</f>
        <v>0</v>
      </c>
      <c r="G8" s="33">
        <f>+'[1]Resumen Total liquidez'!AS9</f>
        <v>1182.8988784800001</v>
      </c>
      <c r="H8" s="33">
        <f>+'[1]Resumen Total liquidez'!AT9</f>
        <v>1346.77887848</v>
      </c>
      <c r="I8" s="35">
        <f t="shared" si="0"/>
        <v>2529.6777569599999</v>
      </c>
      <c r="J8" s="33">
        <v>0</v>
      </c>
      <c r="K8" s="33">
        <v>2832.3330771299998</v>
      </c>
      <c r="L8" s="33">
        <v>0</v>
      </c>
      <c r="M8" s="33">
        <v>14.11636775</v>
      </c>
      <c r="N8" s="33">
        <v>0</v>
      </c>
      <c r="O8" s="35">
        <f t="shared" si="1"/>
        <v>2846.4494448799996</v>
      </c>
      <c r="P8" s="33">
        <v>0</v>
      </c>
      <c r="Q8" s="33">
        <f>'[1]Resumen Total liquidez'!BE9</f>
        <v>0</v>
      </c>
      <c r="R8" s="33">
        <v>3.2079489100000003</v>
      </c>
      <c r="S8" s="33">
        <v>3.8757682</v>
      </c>
      <c r="T8" s="35">
        <f t="shared" si="2"/>
        <v>7.0837171100000003</v>
      </c>
    </row>
    <row r="9" spans="4:20" x14ac:dyDescent="0.25">
      <c r="D9" s="33">
        <f>'[1]Resumen Total liquidez'!AP10</f>
        <v>805.78481118700006</v>
      </c>
      <c r="E9" s="33">
        <f>'[1]Resumen Total liquidez'!AQ10</f>
        <v>1.2568970999999998</v>
      </c>
      <c r="F9" s="33">
        <f>'[1]Resumen Total liquidez'!AR10</f>
        <v>0</v>
      </c>
      <c r="G9" s="33">
        <f>+'[1]Resumen Total liquidez'!AS10</f>
        <v>807.04170828700001</v>
      </c>
      <c r="H9" s="33">
        <f>+'[1]Resumen Total liquidez'!AT10</f>
        <v>920.13170828700004</v>
      </c>
      <c r="I9" s="35">
        <f t="shared" si="0"/>
        <v>2534.2151248609998</v>
      </c>
      <c r="J9" s="33">
        <v>0</v>
      </c>
      <c r="K9" s="33">
        <v>0</v>
      </c>
      <c r="L9" s="33">
        <v>0</v>
      </c>
      <c r="M9" s="33">
        <v>0.72378006000000006</v>
      </c>
      <c r="N9" s="33">
        <v>0.13958956</v>
      </c>
      <c r="O9" s="35">
        <f t="shared" si="1"/>
        <v>0.86336962000000006</v>
      </c>
      <c r="P9" s="33">
        <v>0</v>
      </c>
      <c r="Q9" s="33">
        <f>'[1]Resumen Total liquidez'!BE10</f>
        <v>0</v>
      </c>
      <c r="R9" s="33">
        <v>0.69907168999999991</v>
      </c>
      <c r="S9" s="33">
        <v>0</v>
      </c>
      <c r="T9" s="35">
        <f t="shared" si="2"/>
        <v>0.69907168999999991</v>
      </c>
    </row>
    <row r="10" spans="4:20" x14ac:dyDescent="0.25">
      <c r="D10" s="33">
        <f>'[1]Resumen Total liquidez'!AP11</f>
        <v>0</v>
      </c>
      <c r="E10" s="33">
        <f>'[1]Resumen Total liquidez'!AQ11</f>
        <v>4.7053679999999987E-2</v>
      </c>
      <c r="F10" s="33">
        <f>'[1]Resumen Total liquidez'!AR11</f>
        <v>0.98848446000000001</v>
      </c>
      <c r="G10" s="33">
        <f>+'[1]Resumen Total liquidez'!AS11</f>
        <v>1817.2431473200002</v>
      </c>
      <c r="H10" s="33">
        <f>+'[1]Resumen Total liquidez'!AT11</f>
        <v>2052.5531473200003</v>
      </c>
      <c r="I10" s="35">
        <f t="shared" si="0"/>
        <v>3870.8318327800007</v>
      </c>
      <c r="J10" s="33">
        <v>0</v>
      </c>
      <c r="K10" s="33">
        <v>12620.352932470001</v>
      </c>
      <c r="L10" s="33">
        <v>0</v>
      </c>
      <c r="M10" s="33">
        <v>13.270458550000003</v>
      </c>
      <c r="N10" s="33">
        <v>11.405398759999997</v>
      </c>
      <c r="O10" s="35">
        <f t="shared" si="1"/>
        <v>12645.028789780001</v>
      </c>
      <c r="P10" s="33">
        <v>0</v>
      </c>
      <c r="Q10" s="33">
        <f>'[1]Resumen Total liquidez'!BE11</f>
        <v>0</v>
      </c>
      <c r="R10" s="33">
        <v>5.3487906299999999</v>
      </c>
      <c r="S10" s="33">
        <v>12.656432460000001</v>
      </c>
      <c r="T10" s="35">
        <f t="shared" si="2"/>
        <v>18.005223090000001</v>
      </c>
    </row>
    <row r="11" spans="4:20" x14ac:dyDescent="0.25">
      <c r="D11" s="33">
        <f>'[1]Resumen Total liquidez'!AP12</f>
        <v>6968.4437798300005</v>
      </c>
      <c r="E11" s="33">
        <f>'[1]Resumen Total liquidez'!AQ12</f>
        <v>46.59747294000001</v>
      </c>
      <c r="F11" s="33">
        <f>'[1]Resumen Total liquidez'!AR12</f>
        <v>0.62247275999999985</v>
      </c>
      <c r="G11" s="33">
        <f>+'[1]Resumen Total liquidez'!AS12</f>
        <v>7015.6637255300011</v>
      </c>
      <c r="H11" s="33">
        <f>+'[1]Resumen Total liquidez'!AT12</f>
        <v>7847.1137255300009</v>
      </c>
      <c r="I11" s="35">
        <f t="shared" si="0"/>
        <v>21878.441176590004</v>
      </c>
      <c r="J11" s="33">
        <v>0</v>
      </c>
      <c r="K11" s="33">
        <v>0</v>
      </c>
      <c r="L11" s="33">
        <v>0</v>
      </c>
      <c r="M11" s="33">
        <v>5.4049250000000004</v>
      </c>
      <c r="N11" s="33">
        <v>0</v>
      </c>
      <c r="O11" s="35">
        <f t="shared" si="1"/>
        <v>5.4049250000000004</v>
      </c>
      <c r="P11" s="33">
        <v>0</v>
      </c>
      <c r="Q11" s="33">
        <f>'[1]Resumen Total liquidez'!BE12</f>
        <v>0</v>
      </c>
      <c r="R11" s="33">
        <v>0</v>
      </c>
      <c r="S11" s="33">
        <v>0</v>
      </c>
      <c r="T11" s="35">
        <f t="shared" si="2"/>
        <v>0</v>
      </c>
    </row>
    <row r="12" spans="4:20" x14ac:dyDescent="0.25">
      <c r="D12" s="33">
        <f>'[1]Resumen Total liquidez'!AP13</f>
        <v>0</v>
      </c>
      <c r="E12" s="33">
        <f>'[1]Resumen Total liquidez'!AQ13</f>
        <v>0</v>
      </c>
      <c r="F12" s="33">
        <f>'[1]Resumen Total liquidez'!AR13</f>
        <v>0</v>
      </c>
      <c r="G12" s="33">
        <f>+'[1]Resumen Total liquidez'!AS13</f>
        <v>0</v>
      </c>
      <c r="H12" s="33">
        <f>+'[1]Resumen Total liquidez'!AT13</f>
        <v>87.76</v>
      </c>
      <c r="I12" s="35">
        <f t="shared" si="0"/>
        <v>87.76</v>
      </c>
      <c r="J12" s="33">
        <v>0</v>
      </c>
      <c r="K12" s="33">
        <v>1047.72086171</v>
      </c>
      <c r="L12" s="33">
        <v>0</v>
      </c>
      <c r="M12" s="33">
        <v>5.85102747</v>
      </c>
      <c r="N12" s="33">
        <v>0</v>
      </c>
      <c r="O12" s="35">
        <f t="shared" si="1"/>
        <v>1053.57188918</v>
      </c>
      <c r="P12" s="33">
        <v>0</v>
      </c>
      <c r="Q12" s="33">
        <f>'[1]Resumen Total liquidez'!BE13</f>
        <v>0</v>
      </c>
      <c r="R12" s="33">
        <v>0.70695864000000008</v>
      </c>
      <c r="S12" s="33">
        <v>0</v>
      </c>
      <c r="T12" s="35">
        <f t="shared" si="2"/>
        <v>0.70695864000000008</v>
      </c>
    </row>
    <row r="13" spans="4:20" x14ac:dyDescent="0.25">
      <c r="D13" s="33">
        <f>'[1]Resumen Total liquidez'!AP14</f>
        <v>1228.0193975100001</v>
      </c>
      <c r="E13" s="33">
        <f>'[1]Resumen Total liquidez'!AQ14</f>
        <v>0.84931176999999991</v>
      </c>
      <c r="F13" s="33">
        <f>'[1]Resumen Total liquidez'!AR14</f>
        <v>3.3389262599999996</v>
      </c>
      <c r="G13" s="33">
        <f>+'[1]Resumen Total liquidez'!AS14</f>
        <v>1232.2076355400002</v>
      </c>
      <c r="H13" s="33">
        <f>+'[1]Resumen Total liquidez'!AT14</f>
        <v>1555.1976355400002</v>
      </c>
      <c r="I13" s="35">
        <f t="shared" si="0"/>
        <v>4019.6129066200006</v>
      </c>
      <c r="J13" s="33">
        <v>0</v>
      </c>
      <c r="K13" s="33">
        <v>0</v>
      </c>
      <c r="L13" s="33">
        <v>0</v>
      </c>
      <c r="M13" s="33">
        <v>11.88084589</v>
      </c>
      <c r="N13" s="33">
        <v>0</v>
      </c>
      <c r="O13" s="35">
        <f t="shared" si="1"/>
        <v>11.88084589</v>
      </c>
      <c r="P13" s="33">
        <v>0</v>
      </c>
      <c r="Q13" s="33">
        <f>'[1]Resumen Total liquidez'!BE14</f>
        <v>0</v>
      </c>
      <c r="R13" s="33">
        <v>0</v>
      </c>
      <c r="S13" s="33">
        <v>0</v>
      </c>
      <c r="T13" s="35">
        <f t="shared" si="2"/>
        <v>0</v>
      </c>
    </row>
    <row r="14" spans="4:20" x14ac:dyDescent="0.25">
      <c r="D14" s="33">
        <f>'[1]Resumen Total liquidez'!AP15</f>
        <v>457.91623197000001</v>
      </c>
      <c r="E14" s="33">
        <f>'[1]Resumen Total liquidez'!AQ15</f>
        <v>0</v>
      </c>
      <c r="F14" s="33">
        <f>'[1]Resumen Total liquidez'!AR15</f>
        <v>0</v>
      </c>
      <c r="G14" s="33">
        <f>+'[1]Resumen Total liquidez'!AS15</f>
        <v>457.91623197000001</v>
      </c>
      <c r="H14" s="33">
        <f>+'[1]Resumen Total liquidez'!AT15</f>
        <v>511.64623197000003</v>
      </c>
      <c r="I14" s="35">
        <f t="shared" si="0"/>
        <v>1427.4786959100002</v>
      </c>
      <c r="J14" s="33">
        <v>0</v>
      </c>
      <c r="K14" s="33">
        <v>9391.6901678600007</v>
      </c>
      <c r="L14" s="33">
        <v>0</v>
      </c>
      <c r="M14" s="33">
        <v>21.199837869999996</v>
      </c>
      <c r="N14" s="33">
        <v>0</v>
      </c>
      <c r="O14" s="35">
        <f t="shared" si="1"/>
        <v>9412.8900057299998</v>
      </c>
      <c r="P14" s="33">
        <v>0</v>
      </c>
      <c r="Q14" s="33">
        <f>'[1]Resumen Total liquidez'!BE15</f>
        <v>0</v>
      </c>
      <c r="R14" s="33">
        <v>13.218913590000001</v>
      </c>
      <c r="S14" s="33">
        <v>12.95668148</v>
      </c>
      <c r="T14" s="35">
        <f t="shared" si="2"/>
        <v>26.17559507</v>
      </c>
    </row>
    <row r="15" spans="4:20" x14ac:dyDescent="0.25">
      <c r="D15" s="33">
        <f>'[1]Resumen Total liquidez'!AP16</f>
        <v>0</v>
      </c>
      <c r="E15" s="33">
        <f>'[1]Resumen Total liquidez'!AQ16</f>
        <v>35.659250339999993</v>
      </c>
      <c r="F15" s="33">
        <f>'[1]Resumen Total liquidez'!AR16</f>
        <v>0</v>
      </c>
      <c r="G15" s="33">
        <f>+'[1]Resumen Total liquidez'!AS16</f>
        <v>35.659250339999993</v>
      </c>
      <c r="H15" s="33">
        <f>+'[1]Resumen Total liquidez'!AT16</f>
        <v>247.87925034</v>
      </c>
      <c r="I15" s="35">
        <f t="shared" si="0"/>
        <v>319.19775102</v>
      </c>
      <c r="J15" s="33">
        <v>0</v>
      </c>
      <c r="K15" s="33">
        <v>0</v>
      </c>
      <c r="L15" s="33">
        <v>0</v>
      </c>
      <c r="M15" s="33">
        <v>0.36843382999999996</v>
      </c>
      <c r="N15" s="33">
        <v>0</v>
      </c>
      <c r="O15" s="35">
        <f t="shared" si="1"/>
        <v>0.36843382999999996</v>
      </c>
      <c r="P15" s="33">
        <v>0</v>
      </c>
      <c r="Q15" s="33">
        <f>'[1]Resumen Total liquidez'!BE16</f>
        <v>0</v>
      </c>
      <c r="R15" s="33">
        <v>0</v>
      </c>
      <c r="S15" s="33">
        <v>0</v>
      </c>
      <c r="T15" s="35">
        <f t="shared" si="2"/>
        <v>0</v>
      </c>
    </row>
    <row r="16" spans="4:20" x14ac:dyDescent="0.25">
      <c r="D16" s="33">
        <f>'[1]Resumen Total liquidez'!AP17</f>
        <v>1464.963867302482</v>
      </c>
      <c r="E16" s="33">
        <f>'[1]Resumen Total liquidez'!AQ17</f>
        <v>16.113406830000002</v>
      </c>
      <c r="F16" s="33">
        <f>'[1]Resumen Total liquidez'!AR17</f>
        <v>6.9315109999999999E-2</v>
      </c>
      <c r="G16" s="33">
        <f>+'[1]Resumen Total liquidez'!AS17</f>
        <v>1481.1465892424819</v>
      </c>
      <c r="H16" s="33">
        <f>+'[1]Resumen Total liquidez'!AT17</f>
        <v>1678.286589242482</v>
      </c>
      <c r="I16" s="35">
        <f t="shared" si="0"/>
        <v>4640.5797677274459</v>
      </c>
      <c r="J16" s="33">
        <v>0</v>
      </c>
      <c r="K16" s="33">
        <v>920.29141970000001</v>
      </c>
      <c r="L16" s="33">
        <v>0</v>
      </c>
      <c r="M16" s="33">
        <v>0</v>
      </c>
      <c r="N16" s="33">
        <v>0</v>
      </c>
      <c r="O16" s="35">
        <f t="shared" si="1"/>
        <v>920.29141970000001</v>
      </c>
      <c r="P16" s="33">
        <v>0</v>
      </c>
      <c r="Q16" s="33">
        <f>'[1]Resumen Total liquidez'!BE17</f>
        <v>0</v>
      </c>
      <c r="R16" s="33">
        <v>9.6459690000000001E-2</v>
      </c>
      <c r="S16" s="33">
        <v>0</v>
      </c>
      <c r="T16" s="35">
        <f t="shared" si="2"/>
        <v>9.6459690000000001E-2</v>
      </c>
    </row>
    <row r="17" spans="4:20" x14ac:dyDescent="0.25">
      <c r="D17" s="33">
        <f>'[1]Resumen Total liquidez'!AP18</f>
        <v>0</v>
      </c>
      <c r="E17" s="33">
        <f>'[1]Resumen Total liquidez'!AQ18</f>
        <v>0</v>
      </c>
      <c r="F17" s="33">
        <f>'[1]Resumen Total liquidez'!AR18</f>
        <v>0</v>
      </c>
      <c r="G17" s="33">
        <f>+'[1]Resumen Total liquidez'!AS18</f>
        <v>0</v>
      </c>
      <c r="H17" s="33">
        <f>+'[1]Resumen Total liquidez'!AT18</f>
        <v>90.710000000000008</v>
      </c>
      <c r="I17" s="35">
        <f t="shared" si="0"/>
        <v>90.710000000000008</v>
      </c>
      <c r="J17" s="33">
        <v>0</v>
      </c>
      <c r="K17" s="33">
        <v>387.49303089</v>
      </c>
      <c r="L17" s="33">
        <v>0</v>
      </c>
      <c r="M17" s="33">
        <v>0</v>
      </c>
      <c r="N17" s="33">
        <v>0</v>
      </c>
      <c r="O17" s="35">
        <f t="shared" si="1"/>
        <v>387.49303089</v>
      </c>
      <c r="P17" s="33">
        <v>0</v>
      </c>
      <c r="Q17" s="33">
        <f>'[1]Resumen Total liquidez'!BE18</f>
        <v>0</v>
      </c>
      <c r="R17" s="33">
        <v>0</v>
      </c>
      <c r="S17" s="33">
        <v>0</v>
      </c>
      <c r="T17" s="35">
        <f t="shared" si="2"/>
        <v>0</v>
      </c>
    </row>
    <row r="18" spans="4:20" x14ac:dyDescent="0.25">
      <c r="D18" s="33">
        <f>'[1]Resumen Total liquidez'!AP19</f>
        <v>0</v>
      </c>
      <c r="E18" s="33">
        <f>'[1]Resumen Total liquidez'!AQ19</f>
        <v>0</v>
      </c>
      <c r="F18" s="33">
        <f>'[1]Resumen Total liquidez'!AR19</f>
        <v>0</v>
      </c>
      <c r="G18" s="33">
        <f>+'[1]Resumen Total liquidez'!AS19</f>
        <v>0</v>
      </c>
      <c r="H18" s="33">
        <f>+'[1]Resumen Total liquidez'!AT19</f>
        <v>0</v>
      </c>
      <c r="I18" s="35">
        <f t="shared" si="0"/>
        <v>0</v>
      </c>
      <c r="J18" s="33">
        <v>0</v>
      </c>
      <c r="K18" s="33">
        <v>0</v>
      </c>
      <c r="L18" s="33">
        <v>0</v>
      </c>
      <c r="M18" s="33">
        <v>78.138361960000012</v>
      </c>
      <c r="N18" s="33">
        <v>0.47035107999999998</v>
      </c>
      <c r="O18" s="35">
        <f t="shared" si="1"/>
        <v>78.608713040000012</v>
      </c>
      <c r="P18" s="33">
        <v>0</v>
      </c>
      <c r="Q18" s="33">
        <f>'[1]Resumen Total liquidez'!BE19</f>
        <v>0</v>
      </c>
      <c r="R18" s="33">
        <v>15.048465240000002</v>
      </c>
      <c r="S18" s="33">
        <v>0</v>
      </c>
      <c r="T18" s="35">
        <f t="shared" si="2"/>
        <v>15.048465240000002</v>
      </c>
    </row>
    <row r="19" spans="4:20" x14ac:dyDescent="0.25">
      <c r="D19" s="33">
        <f>'[1]Resumen Total liquidez'!AP20</f>
        <v>0</v>
      </c>
      <c r="E19" s="33">
        <f>'[1]Resumen Total liquidez'!AQ20</f>
        <v>0</v>
      </c>
      <c r="F19" s="33">
        <f>'[1]Resumen Total liquidez'!AR20</f>
        <v>0</v>
      </c>
      <c r="G19" s="33">
        <f>+'[1]Resumen Total liquidez'!AS20</f>
        <v>0</v>
      </c>
      <c r="H19" s="33">
        <f>+'[1]Resumen Total liquidez'!AT20</f>
        <v>0</v>
      </c>
      <c r="I19" s="35">
        <f t="shared" si="0"/>
        <v>0</v>
      </c>
      <c r="J19" s="33">
        <v>0</v>
      </c>
      <c r="K19" s="33">
        <v>2381.5876120299999</v>
      </c>
      <c r="L19" s="33">
        <v>9.2799999999999994</v>
      </c>
      <c r="M19" s="33">
        <v>21.609028509999998</v>
      </c>
      <c r="N19" s="33">
        <v>0</v>
      </c>
      <c r="O19" s="35">
        <f t="shared" si="1"/>
        <v>2412.4766405400001</v>
      </c>
      <c r="P19" s="33">
        <v>0</v>
      </c>
      <c r="Q19" s="33">
        <f>'[1]Resumen Total liquidez'!BE20</f>
        <v>0</v>
      </c>
      <c r="R19" s="33">
        <v>8.2771988099999998</v>
      </c>
      <c r="S19" s="33">
        <v>3.3996905900000001</v>
      </c>
      <c r="T19" s="35">
        <f t="shared" si="2"/>
        <v>11.6768894</v>
      </c>
    </row>
    <row r="20" spans="4:20" x14ac:dyDescent="0.25">
      <c r="D20" s="33">
        <f>'[1]Resumen Total liquidez'!AP21</f>
        <v>0</v>
      </c>
      <c r="E20" s="33">
        <f>'[1]Resumen Total liquidez'!AQ21</f>
        <v>0</v>
      </c>
      <c r="F20" s="33">
        <f>'[1]Resumen Total liquidez'!AR21</f>
        <v>0</v>
      </c>
      <c r="G20" s="33">
        <f>+'[1]Resumen Total liquidez'!AS21</f>
        <v>0</v>
      </c>
      <c r="H20" s="33">
        <f>+'[1]Resumen Total liquidez'!AT21</f>
        <v>0</v>
      </c>
      <c r="I20" s="35">
        <f t="shared" si="0"/>
        <v>0</v>
      </c>
      <c r="J20" s="33">
        <v>0</v>
      </c>
      <c r="K20" s="33">
        <v>163.98417261</v>
      </c>
      <c r="L20" s="33">
        <v>0</v>
      </c>
      <c r="M20" s="33">
        <v>0</v>
      </c>
      <c r="N20" s="33">
        <v>0</v>
      </c>
      <c r="O20" s="35">
        <f t="shared" si="1"/>
        <v>163.98417261</v>
      </c>
      <c r="P20" s="33">
        <v>0</v>
      </c>
      <c r="Q20" s="33">
        <f>'[1]Resumen Total liquidez'!BE21</f>
        <v>0</v>
      </c>
      <c r="R20" s="33">
        <v>0</v>
      </c>
      <c r="S20" s="33">
        <v>0</v>
      </c>
      <c r="T20" s="35">
        <f t="shared" si="2"/>
        <v>0</v>
      </c>
    </row>
    <row r="21" spans="4:20" x14ac:dyDescent="0.25">
      <c r="D21" s="33">
        <f>'[1]Resumen Total liquidez'!AP22</f>
        <v>0</v>
      </c>
      <c r="E21" s="33">
        <f>'[1]Resumen Total liquidez'!AQ22</f>
        <v>0</v>
      </c>
      <c r="F21" s="33">
        <f>'[1]Resumen Total liquidez'!AR22</f>
        <v>0</v>
      </c>
      <c r="G21" s="33">
        <f>+'[1]Resumen Total liquidez'!AS22</f>
        <v>0</v>
      </c>
      <c r="H21" s="33">
        <f>+'[1]Resumen Total liquidez'!AT22</f>
        <v>0</v>
      </c>
      <c r="I21" s="35">
        <f t="shared" si="0"/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5">
        <f t="shared" si="1"/>
        <v>0</v>
      </c>
      <c r="P21" s="33">
        <v>0</v>
      </c>
      <c r="Q21" s="33">
        <f>'[1]Resumen Total liquidez'!BE22</f>
        <v>0</v>
      </c>
      <c r="R21" s="33">
        <v>0</v>
      </c>
      <c r="S21" s="33">
        <v>0</v>
      </c>
      <c r="T21" s="35">
        <f t="shared" si="2"/>
        <v>0</v>
      </c>
    </row>
    <row r="22" spans="4:20" x14ac:dyDescent="0.25">
      <c r="D22" s="33">
        <f>'[1]Resumen Total liquidez'!AP23</f>
        <v>28182.263343287857</v>
      </c>
      <c r="E22" s="33">
        <f>'[1]Resumen Total liquidez'!AQ23</f>
        <v>278.49737533999996</v>
      </c>
      <c r="F22" s="33">
        <f>'[1]Resumen Total liquidez'!AR23</f>
        <v>17.768453480000002</v>
      </c>
      <c r="G22" s="33">
        <f>+'[1]Resumen Total liquidez'!AS23</f>
        <v>31477.63565976785</v>
      </c>
      <c r="H22" s="33">
        <f>+'[1]Resumen Total liquidez'!AT23</f>
        <v>35686.665659767852</v>
      </c>
      <c r="I22" s="35">
        <f t="shared" si="0"/>
        <v>95642.830491643559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5">
        <f t="shared" si="1"/>
        <v>0</v>
      </c>
      <c r="P22" s="33">
        <v>0</v>
      </c>
      <c r="Q22" s="33">
        <f>'[1]Resumen Total liquidez'!BE23</f>
        <v>0</v>
      </c>
      <c r="R22" s="33">
        <v>0</v>
      </c>
      <c r="S22" s="33">
        <v>0</v>
      </c>
      <c r="T22" s="35">
        <f t="shared" si="2"/>
        <v>0</v>
      </c>
    </row>
    <row r="23" spans="4:20" x14ac:dyDescent="0.25">
      <c r="D23" s="33">
        <f>'[1]Resumen Total liquidez'!AP24</f>
        <v>0</v>
      </c>
      <c r="E23" s="33">
        <f>'[1]Resumen Total liquidez'!AQ24</f>
        <v>0</v>
      </c>
      <c r="F23" s="33">
        <f>'[1]Resumen Total liquidez'!AR24</f>
        <v>0</v>
      </c>
      <c r="G23" s="33">
        <f>+'[1]Resumen Total liquidez'!AS24</f>
        <v>0</v>
      </c>
      <c r="H23" s="33">
        <f>+'[1]Resumen Total liquidez'!AT24</f>
        <v>0</v>
      </c>
      <c r="I23" s="35">
        <f t="shared" si="0"/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5">
        <f t="shared" si="1"/>
        <v>0</v>
      </c>
      <c r="P23" s="33">
        <v>0</v>
      </c>
      <c r="Q23" s="33">
        <f>'[1]Resumen Total liquidez'!BE24</f>
        <v>0</v>
      </c>
      <c r="R23" s="33">
        <v>0</v>
      </c>
      <c r="S23" s="33">
        <v>0</v>
      </c>
      <c r="T23" s="35">
        <f t="shared" si="2"/>
        <v>0</v>
      </c>
    </row>
    <row r="24" spans="4:20" ht="15.75" thickBot="1" x14ac:dyDescent="0.3">
      <c r="D24" s="33">
        <f>'[1]Resumen Total liquidez'!AP25</f>
        <v>0</v>
      </c>
      <c r="E24" s="33">
        <f>'[1]Resumen Total liquidez'!AQ25</f>
        <v>0</v>
      </c>
      <c r="F24" s="33">
        <f>'[1]Resumen Total liquidez'!AR25</f>
        <v>0</v>
      </c>
      <c r="G24" s="33">
        <f>+'[1]Resumen Total liquidez'!AS25</f>
        <v>0</v>
      </c>
      <c r="H24" s="33">
        <f>+'[1]Resumen Total liquidez'!AT25</f>
        <v>0</v>
      </c>
      <c r="I24" s="35">
        <f t="shared" si="0"/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5">
        <f t="shared" si="1"/>
        <v>0</v>
      </c>
      <c r="P24" s="33">
        <v>0</v>
      </c>
      <c r="Q24" s="33">
        <f>'[1]Resumen Total liquidez'!BE25</f>
        <v>0</v>
      </c>
      <c r="R24" s="33">
        <v>0</v>
      </c>
      <c r="S24" s="33">
        <v>0</v>
      </c>
      <c r="T24" s="35">
        <f t="shared" si="2"/>
        <v>0</v>
      </c>
    </row>
    <row r="25" spans="4:20" ht="15.75" thickBot="1" x14ac:dyDescent="0.3">
      <c r="D25" s="36">
        <f t="shared" ref="D25:T25" si="3">SUM(D6:D24)</f>
        <v>49176.411483694406</v>
      </c>
      <c r="E25" s="36">
        <f t="shared" si="3"/>
        <v>390.83835866999993</v>
      </c>
      <c r="F25" s="36">
        <f t="shared" si="3"/>
        <v>26.677834949999998</v>
      </c>
      <c r="G25" s="36">
        <f t="shared" si="3"/>
        <v>55592.140652634393</v>
      </c>
      <c r="H25" s="36">
        <f t="shared" si="3"/>
        <v>63041.580652634395</v>
      </c>
      <c r="I25" s="36">
        <f t="shared" si="3"/>
        <v>168227.6489825832</v>
      </c>
      <c r="J25" s="36">
        <f t="shared" si="3"/>
        <v>2659.9804468899997</v>
      </c>
      <c r="K25" s="36">
        <f t="shared" si="3"/>
        <v>31314.119136909998</v>
      </c>
      <c r="L25" s="36">
        <f t="shared" si="3"/>
        <v>9.2799999999999994</v>
      </c>
      <c r="M25" s="36">
        <f t="shared" si="3"/>
        <v>385.74320414999988</v>
      </c>
      <c r="N25" s="36">
        <f t="shared" si="3"/>
        <v>38.460841689999995</v>
      </c>
      <c r="O25" s="36">
        <f t="shared" si="3"/>
        <v>34407.583629639994</v>
      </c>
      <c r="P25" s="36">
        <f t="shared" si="3"/>
        <v>613.87002540000003</v>
      </c>
      <c r="Q25" s="36">
        <f t="shared" si="3"/>
        <v>0</v>
      </c>
      <c r="R25" s="36">
        <f t="shared" si="3"/>
        <v>146.12242923999997</v>
      </c>
      <c r="S25" s="36">
        <f t="shared" si="3"/>
        <v>33.11861373</v>
      </c>
      <c r="T25" s="36">
        <f t="shared" si="3"/>
        <v>793.11106837</v>
      </c>
    </row>
  </sheetData>
  <mergeCells count="3">
    <mergeCell ref="D4:I4"/>
    <mergeCell ref="J4:O4"/>
    <mergeCell ref="P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1.8.2-15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2015-08-10T10:47:27Z</cp:lastPrinted>
  <dcterms:created xsi:type="dcterms:W3CDTF">2014-08-13T12:30:34Z</dcterms:created>
  <dcterms:modified xsi:type="dcterms:W3CDTF">2025-05-30T08:19:42Z</dcterms:modified>
</cp:coreProperties>
</file>