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4\Cuadros y Gráficos\Gráficos\1.8\1.8.2\"/>
    </mc:Choice>
  </mc:AlternateContent>
  <xr:revisionPtr revIDLastSave="0" documentId="13_ncr:1_{1318651E-2D27-4EDF-96D4-5246C435D81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G 1.8.2-11" sheetId="20" r:id="rId1"/>
    <sheet name="BaseDatos" sheetId="17" r:id="rId2"/>
  </sheets>
  <definedNames>
    <definedName name="_xlnm.Print_Area" localSheetId="0">'G 1.8.2-11'!$A$1:$H$25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7" l="1"/>
  <c r="C17" i="17"/>
  <c r="D17" i="17"/>
  <c r="E17" i="17"/>
  <c r="F17" i="17"/>
  <c r="G17" i="17"/>
  <c r="H17" i="17"/>
  <c r="C8" i="17"/>
  <c r="D8" i="17"/>
  <c r="E8" i="17"/>
  <c r="F8" i="17"/>
  <c r="G8" i="17"/>
  <c r="H8" i="17"/>
  <c r="C9" i="17"/>
  <c r="D9" i="17"/>
  <c r="E9" i="17"/>
  <c r="F9" i="17"/>
  <c r="G9" i="17"/>
  <c r="H9" i="17"/>
  <c r="C10" i="17"/>
  <c r="D10" i="17"/>
  <c r="E10" i="17"/>
  <c r="F10" i="17"/>
  <c r="G10" i="17"/>
  <c r="H10" i="17"/>
  <c r="C11" i="17"/>
  <c r="D11" i="17"/>
  <c r="E11" i="17"/>
  <c r="F11" i="17"/>
  <c r="G11" i="17"/>
  <c r="H11" i="17"/>
  <c r="C12" i="17"/>
  <c r="D12" i="17"/>
  <c r="E12" i="17"/>
  <c r="F12" i="17"/>
  <c r="G12" i="17"/>
  <c r="H12" i="17"/>
  <c r="C13" i="17"/>
  <c r="D13" i="17"/>
  <c r="E13" i="17"/>
  <c r="F13" i="17"/>
  <c r="G13" i="17"/>
  <c r="H13" i="17"/>
  <c r="C14" i="17"/>
  <c r="D14" i="17"/>
  <c r="E14" i="17"/>
  <c r="F14" i="17"/>
  <c r="G14" i="17"/>
  <c r="H14" i="17"/>
  <c r="C15" i="17"/>
  <c r="D15" i="17"/>
  <c r="E15" i="17"/>
  <c r="F15" i="17"/>
  <c r="G15" i="17"/>
  <c r="H15" i="17"/>
  <c r="C16" i="17"/>
  <c r="D16" i="17"/>
  <c r="E16" i="17"/>
  <c r="F16" i="17"/>
  <c r="G16" i="17"/>
  <c r="H16" i="17"/>
  <c r="H7" i="17"/>
  <c r="G7" i="17"/>
  <c r="F7" i="17"/>
  <c r="E7" i="17"/>
  <c r="D7" i="17"/>
  <c r="C7" i="17"/>
  <c r="B8" i="17"/>
  <c r="B9" i="17"/>
  <c r="B10" i="17"/>
  <c r="B11" i="17"/>
  <c r="B12" i="17"/>
  <c r="B13" i="17"/>
  <c r="B14" i="17"/>
  <c r="B15" i="17"/>
  <c r="B16" i="17"/>
  <c r="B17" i="17"/>
  <c r="B7" i="17"/>
  <c r="W32" i="17"/>
  <c r="T32" i="17"/>
  <c r="Q32" i="17"/>
  <c r="N32" i="17"/>
  <c r="W31" i="17"/>
  <c r="T31" i="17"/>
  <c r="Q31" i="17"/>
  <c r="N31" i="17"/>
  <c r="W30" i="17"/>
  <c r="T30" i="17"/>
  <c r="Q30" i="17"/>
  <c r="N30" i="17"/>
  <c r="W29" i="17"/>
  <c r="T29" i="17"/>
  <c r="Q29" i="17"/>
  <c r="N29" i="17"/>
  <c r="W28" i="17"/>
  <c r="T28" i="17"/>
  <c r="Q28" i="17"/>
  <c r="N28" i="17"/>
  <c r="W27" i="17"/>
  <c r="T27" i="17"/>
  <c r="Q27" i="17"/>
  <c r="N27" i="17"/>
  <c r="W26" i="17"/>
  <c r="T26" i="17"/>
  <c r="Q26" i="17"/>
  <c r="N26" i="17"/>
  <c r="W25" i="17"/>
  <c r="T25" i="17"/>
  <c r="Q25" i="17"/>
  <c r="N25" i="17"/>
  <c r="W24" i="17"/>
  <c r="T24" i="17"/>
  <c r="Q24" i="17"/>
  <c r="N24" i="17"/>
  <c r="W23" i="17"/>
  <c r="T23" i="17"/>
  <c r="Q23" i="17"/>
  <c r="N23" i="17"/>
  <c r="H23" i="17" l="1"/>
  <c r="H24" i="17"/>
  <c r="H25" i="17"/>
  <c r="H26" i="17"/>
  <c r="H27" i="17"/>
  <c r="H28" i="17"/>
  <c r="H29" i="17"/>
  <c r="B23" i="17"/>
  <c r="C23" i="17"/>
  <c r="D23" i="17"/>
  <c r="E23" i="17"/>
  <c r="F23" i="17"/>
  <c r="G23" i="17"/>
  <c r="B24" i="17"/>
  <c r="C24" i="17"/>
  <c r="D24" i="17"/>
  <c r="E24" i="17"/>
  <c r="F24" i="17"/>
  <c r="G24" i="17"/>
  <c r="B25" i="17"/>
  <c r="C25" i="17"/>
  <c r="D25" i="17"/>
  <c r="E25" i="17"/>
  <c r="F25" i="17"/>
  <c r="G25" i="17"/>
  <c r="B26" i="17"/>
  <c r="C26" i="17"/>
  <c r="D26" i="17"/>
  <c r="E26" i="17"/>
  <c r="F26" i="17"/>
  <c r="G26" i="17"/>
  <c r="B27" i="17"/>
  <c r="C27" i="17"/>
  <c r="D27" i="17"/>
  <c r="E27" i="17"/>
  <c r="F27" i="17"/>
  <c r="G27" i="17"/>
  <c r="B28" i="17"/>
  <c r="C28" i="17"/>
  <c r="D28" i="17"/>
  <c r="E28" i="17"/>
  <c r="F28" i="17"/>
  <c r="G28" i="17"/>
  <c r="B29" i="17"/>
  <c r="C29" i="17"/>
  <c r="D29" i="17"/>
  <c r="E29" i="17"/>
  <c r="F29" i="17"/>
  <c r="G29" i="17"/>
  <c r="C22" i="17"/>
  <c r="D22" i="17"/>
  <c r="E22" i="17"/>
  <c r="F22" i="17"/>
  <c r="G22" i="17"/>
  <c r="H22" i="17"/>
  <c r="B22" i="17"/>
  <c r="C21" i="17"/>
  <c r="D21" i="17"/>
  <c r="E21" i="17"/>
  <c r="F21" i="17"/>
  <c r="G21" i="17"/>
  <c r="H21" i="17"/>
</calcChain>
</file>

<file path=xl/sharedStrings.xml><?xml version="1.0" encoding="utf-8"?>
<sst xmlns="http://schemas.openxmlformats.org/spreadsheetml/2006/main" count="95" uniqueCount="34">
  <si>
    <t xml:space="preserve"> (porcentaje)</t>
  </si>
  <si>
    <t>Gráfico 1.8.2-11</t>
  </si>
  <si>
    <t>Deuda Pública</t>
  </si>
  <si>
    <t>Servicios públicos básicos</t>
  </si>
  <si>
    <t>Actuaciones de protección y promoción social</t>
  </si>
  <si>
    <t>Producción de bienes públicos de carácter preferente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</si>
  <si>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</si>
  <si>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</si>
  <si>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</si>
  <si>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</si>
  <si>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</si>
  <si>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</si>
  <si>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</si>
  <si>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</si>
  <si>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</si>
  <si>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Total Ayuntamientos</t>
  </si>
  <si>
    <t>% s/gasto total</t>
  </si>
  <si>
    <t>Total Gastos</t>
  </si>
  <si>
    <t>Actuaciones de carácter económico</t>
  </si>
  <si>
    <t>Actuaciones de carácter general</t>
  </si>
  <si>
    <t>Nota:</t>
  </si>
  <si>
    <t>Fuente:</t>
  </si>
  <si>
    <t xml:space="preserve">Cada gradación en el eje corresponde con un salto del 10%. </t>
  </si>
  <si>
    <t>En cuanto a la descripción de las cuatro políticas de gasto básicas, nos remitimos a la nota del cuadro 1.8.2-13.</t>
  </si>
  <si>
    <t>Elaboración propia a partir de datos del Ministerio de Hacienda.</t>
  </si>
  <si>
    <t xml:space="preserve">% var. </t>
  </si>
  <si>
    <t>23-24</t>
  </si>
  <si>
    <t xml:space="preserve"> </t>
  </si>
  <si>
    <t xml:space="preserve">Actuaciones </t>
  </si>
  <si>
    <t>de carácter económico</t>
  </si>
  <si>
    <t>de carácter general</t>
  </si>
  <si>
    <t>Avila</t>
  </si>
  <si>
    <t>CES. Informe de Situación Económica y Social de Castilla y León en 2024</t>
  </si>
  <si>
    <t>Clasificación funcional del gasto de los Ayuntamientos, agrupados en provincias,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</si>
</sst>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.0"/>
    <numFmt numFmtId="165" formatCode="#,##0.0\ _€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8CCE4"/>
        <bgColor rgb="FFFFFFFF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7" fillId="0" borderId="0"/>
    <xf numFmtId="0" fontId="8" fillId="0" borderId="0"/>
  </cellStyleXfs>
  <cellXfs count="35">
    <xf numFmtId="0" fontId="0" fillId="0" borderId="0" xfId="0"/>
    <xf numFmtId="0" fontId="2" fillId="0" borderId="0" xfId="0" applyFont="1"/>
    <xf numFmtId="0" fontId="2" fillId="5" borderId="0" xfId="0" applyFont="1" applyFill="1" applyAlignment="1">
      <alignment vertical="center"/>
    </xf>
    <xf numFmtId="4" fontId="2" fillId="5" borderId="0" xfId="0" applyNumberFormat="1" applyFont="1" applyFill="1" applyAlignment="1">
      <alignment horizontal="right" vertical="center" indent="1"/>
    </xf>
    <xf numFmtId="0" fontId="2" fillId="6" borderId="0" xfId="0" applyFont="1" applyFill="1" applyAlignment="1">
      <alignment vertical="center"/>
    </xf>
    <xf numFmtId="4" fontId="2" fillId="6" borderId="0" xfId="0" applyNumberFormat="1" applyFont="1" applyFill="1" applyAlignment="1">
      <alignment horizontal="right" vertical="center" indent="1"/>
    </xf>
    <xf numFmtId="0" fontId="4" fillId="3" borderId="0" xfId="2" applyFont="1" applyAlignment="1">
      <alignment vertical="center"/>
    </xf>
    <xf numFmtId="4" fontId="4" fillId="3" borderId="0" xfId="2" applyNumberFormat="1" applyFont="1" applyAlignment="1">
      <alignment horizontal="right" vertical="center" indent="1"/>
    </xf>
    <xf numFmtId="0" fontId="4" fillId="4" borderId="0" xfId="3" applyFont="1" applyAlignment="1">
      <alignment vertical="center"/>
    </xf>
    <xf numFmtId="164" fontId="4" fillId="4" borderId="0" xfId="3" applyNumberFormat="1" applyFont="1" applyAlignment="1">
      <alignment horizontal="right" vertical="center" indent="1"/>
    </xf>
    <xf numFmtId="0" fontId="3" fillId="2" borderId="0" xfId="1" applyFont="1" applyBorder="1" applyAlignment="1">
      <alignment horizontal="center" vertical="center" wrapText="1"/>
    </xf>
    <xf numFmtId="4" fontId="5" fillId="7" borderId="0" xfId="2" applyNumberFormat="1" applyFont="1" applyFill="1" applyBorder="1" applyAlignment="1">
      <alignment horizontal="right" vertical="center" indent="1"/>
    </xf>
    <xf numFmtId="0" fontId="3" fillId="2" borderId="0" xfId="1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3" fillId="2" borderId="0" xfId="1" applyFont="1" applyAlignment="1">
      <alignment vertical="center"/>
    </xf>
    <xf numFmtId="0" fontId="1" fillId="2" borderId="0" xfId="1" applyAlignment="1">
      <alignment vertical="center"/>
    </xf>
    <xf numFmtId="0" fontId="2" fillId="0" borderId="0" xfId="0" applyFont="1" applyAlignment="1">
      <alignment vertical="center"/>
    </xf>
    <xf numFmtId="0" fontId="4" fillId="3" borderId="0" xfId="2" applyFont="1" applyBorder="1" applyAlignment="1">
      <alignment horizontal="center" vertical="center" wrapText="1"/>
    </xf>
    <xf numFmtId="0" fontId="4" fillId="3" borderId="1" xfId="2" applyFont="1" applyBorder="1" applyAlignment="1">
      <alignment horizontal="center" vertical="center" wrapText="1"/>
    </xf>
    <xf numFmtId="164" fontId="2" fillId="5" borderId="0" xfId="0" applyNumberFormat="1" applyFont="1" applyFill="1" applyAlignment="1">
      <alignment horizontal="right" vertical="center" indent="2"/>
    </xf>
    <xf numFmtId="164" fontId="2" fillId="6" borderId="0" xfId="0" applyNumberFormat="1" applyFont="1" applyFill="1" applyAlignment="1">
      <alignment horizontal="right" vertical="center" indent="2"/>
    </xf>
    <xf numFmtId="164" fontId="4" fillId="3" borderId="0" xfId="2" applyNumberFormat="1" applyFont="1" applyAlignment="1">
      <alignment horizontal="right" vertical="center" indent="2"/>
    </xf>
    <xf numFmtId="164" fontId="4" fillId="4" borderId="0" xfId="3" applyNumberFormat="1" applyFont="1" applyAlignment="1">
      <alignment horizontal="right" vertical="center" indent="2"/>
    </xf>
    <xf numFmtId="0" fontId="9" fillId="0" borderId="0" xfId="0" applyFont="1" applyAlignment="1">
      <alignment horizontal="justify"/>
    </xf>
    <xf numFmtId="164" fontId="2" fillId="0" borderId="0" xfId="0" applyNumberFormat="1" applyFont="1"/>
    <xf numFmtId="4" fontId="10" fillId="6" borderId="0" xfId="0" applyNumberFormat="1" applyFont="1" applyFill="1" applyAlignment="1">
      <alignment horizontal="right" vertical="center" indent="1"/>
    </xf>
    <xf numFmtId="165" fontId="0" fillId="0" borderId="0" xfId="0" applyNumberFormat="1"/>
    <xf numFmtId="166" fontId="4" fillId="4" borderId="0" xfId="3" applyNumberFormat="1" applyFont="1" applyAlignment="1">
      <alignment horizontal="right" vertical="center" indent="1"/>
    </xf>
    <xf numFmtId="4" fontId="4" fillId="4" borderId="0" xfId="3" applyNumberFormat="1" applyFont="1" applyAlignment="1">
      <alignment horizontal="right" vertical="center" indent="1"/>
    </xf>
    <xf numFmtId="0" fontId="4" fillId="3" borderId="0" xfId="2" applyFont="1" applyBorder="1" applyAlignment="1">
      <alignment horizontal="center" vertical="center" wrapText="1"/>
    </xf>
    <xf numFmtId="0" fontId="4" fillId="3" borderId="1" xfId="2" applyFont="1" applyBorder="1" applyAlignment="1">
      <alignment horizontal="center" vertical="center" wrapText="1"/>
    </xf>
    <xf numFmtId="0" fontId="3" fillId="2" borderId="0" xfId="1" applyFont="1" applyAlignment="1">
      <alignment horizontal="center" vertical="center"/>
    </xf>
    <xf numFmtId="0" fontId="3" fillId="2" borderId="0" xfId="1" applyFont="1" applyAlignment="1">
      <alignment horizontal="center" vertical="center" wrapText="1"/>
    </xf>
    <xf numFmtId="0" fontId="3" fillId="2" borderId="0" xfId="1" applyFont="1" applyBorder="1" applyAlignment="1">
      <alignment horizontal="center" vertical="center"/>
    </xf>
    <xf numFmtId="0" fontId="3" fillId="2" borderId="0" xfId="1" applyFont="1" applyBorder="1" applyAlignment="1">
      <alignment horizontal="center" vertical="center" wrapText="1"/>
    </xf>
  </cellXfs>
  <cellStyles count="6">
    <cellStyle name="20% - Énfasis1" xfId="3" builtinId="30"/>
    <cellStyle name="40% - Énfasis1" xfId="2" builtinId="31"/>
    <cellStyle name="Énfasis1" xfId="1" builtinId="29"/>
    <cellStyle name="Normal" xfId="0" builtinId="0"/>
    <cellStyle name="Normal 2" xfId="4" xr:uid="{B441B720-3C93-4722-BEC5-9BCD296DDFF5}"/>
    <cellStyle name="Normal 3" xfId="5" xr:uid="{0097AE34-1678-4877-AC1A-3C5149AA258C}"/>
  </cellStyles>
  <dxfs count="7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FF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FF"/>
        </patternFill>
      </fill>
      <alignment horizontal="right" vertical="bottom" textRotation="0" wrapText="1" relative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FF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FF"/>
        </patternFill>
      </fill>
      <alignment horizontal="justify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justify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center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center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justify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0" justifyLastLine="0" shrinkToFit="0" readingOrder="0"/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bottom style="medium">
          <color rgb="FF000000"/>
        </bottom>
      </border>
    </dxf>
    <dxf>
      <font>
        <color rgb="FF000000"/>
      </font>
      <border>
        <top style="medium">
          <color rgb="FF000000"/>
        </top>
        <bottom style="medium">
          <color rgb="FF000000"/>
        </bottom>
      </border>
    </dxf>
  </dxfs>
  <tableStyles count="2" defaultTableStyle="TableStyleMedium9" defaultPivotStyle="PivotStyleLight16">
    <tableStyle name="Invisible" pivot="0" table="0" count="0" xr9:uid="{43788BB5-0AD7-4B99-BE7A-A7DEE5DA09F8}"/>
    <tableStyle name="TableStyleMedium16 2" pivot="0" count="7" xr9:uid="{515137E3-CFCE-43D1-A238-5B30BB0A9912}">
      <tableStyleElement type="wholeTable" dxfId="75"/>
      <tableStyleElement type="headerRow" dxfId="74"/>
      <tableStyleElement type="totalRow" dxfId="73"/>
      <tableStyleElement type="firstColumn" dxfId="72"/>
      <tableStyleElement type="lastColumn" dxfId="71"/>
      <tableStyleElement type="firstRowStripe" dxfId="70"/>
      <tableStyleElement type="firstColumnStripe" dxfId="6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BaseDatos!$B$20:$B$20</c:f>
              <c:strCache>
                <c:ptCount val="1"/>
                <c:pt idx="0">
                  <c:v>Deuda Pública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BaseDatos!$A$21:$A$29</c:f>
              <c:strCache>
                <c:ptCount val="9"/>
                <c:pt idx="0">
                  <c:v>Ávila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BaseDatos!$B$21:$B$29</c:f>
              <c:numCache>
                <c:formatCode>#,##0.00</c:formatCode>
                <c:ptCount val="9"/>
                <c:pt idx="0">
                  <c:v>3.7061447982153726</c:v>
                </c:pt>
                <c:pt idx="1">
                  <c:v>2.0579843534284401</c:v>
                </c:pt>
                <c:pt idx="2">
                  <c:v>5.078592434844337</c:v>
                </c:pt>
                <c:pt idx="3">
                  <c:v>2.8619949053493836</c:v>
                </c:pt>
                <c:pt idx="4">
                  <c:v>2.0938935744400089</c:v>
                </c:pt>
                <c:pt idx="5">
                  <c:v>2.8480470500396389</c:v>
                </c:pt>
                <c:pt idx="6">
                  <c:v>3.081285932457194</c:v>
                </c:pt>
                <c:pt idx="7">
                  <c:v>3.3602387417266759</c:v>
                </c:pt>
                <c:pt idx="8">
                  <c:v>1.3124368103151607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DE-4BBB-AF61-D274882DF0AF}"/>
            </c:ext>
          </c:extLst>
        </c:ser>
        <c:ser>
          <c:idx val="1"/>
          <c:order val="1"/>
          <c:tx>
            <c:strRef>
              <c:f>BaseDatos!$C$20:$C$20</c:f>
              <c:strCache>
                <c:ptCount val="1"/>
                <c:pt idx="0">
                  <c:v>Servicios públicos básicos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BaseDatos!$A$21:$A$29</c:f>
              <c:strCache>
                <c:ptCount val="9"/>
                <c:pt idx="0">
                  <c:v>Ávila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BaseDatos!$C$21:$C$29</c:f>
              <c:numCache>
                <c:formatCode>#,##0.00</c:formatCode>
                <c:ptCount val="9"/>
                <c:pt idx="0">
                  <c:v>35.864936118434393</c:v>
                </c:pt>
                <c:pt idx="1">
                  <c:v>35.764381040036817</c:v>
                </c:pt>
                <c:pt idx="2">
                  <c:v>35.951729033566579</c:v>
                </c:pt>
                <c:pt idx="3">
                  <c:v>41.136806353329007</c:v>
                </c:pt>
                <c:pt idx="4">
                  <c:v>36.122054448558693</c:v>
                </c:pt>
                <c:pt idx="5">
                  <c:v>39.673029234430672</c:v>
                </c:pt>
                <c:pt idx="6">
                  <c:v>39.743462544706652</c:v>
                </c:pt>
                <c:pt idx="7">
                  <c:v>37.845915619614217</c:v>
                </c:pt>
                <c:pt idx="8">
                  <c:v>44.419516270244102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DE-4BBB-AF61-D274882DF0AF}"/>
            </c:ext>
          </c:extLst>
        </c:ser>
        <c:ser>
          <c:idx val="2"/>
          <c:order val="2"/>
          <c:tx>
            <c:strRef>
              <c:f>BaseDatos!$D$20:$D$20</c:f>
              <c:strCache>
                <c:ptCount val="1"/>
                <c:pt idx="0">
                  <c:v>Actuaciones de protección y promoción social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BaseDatos!$A$21:$A$29</c:f>
              <c:strCache>
                <c:ptCount val="9"/>
                <c:pt idx="0">
                  <c:v>Ávila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BaseDatos!$D$21:$D$29</c:f>
              <c:numCache>
                <c:formatCode>#,##0.00</c:formatCode>
                <c:ptCount val="9"/>
                <c:pt idx="0">
                  <c:v>7.8432366659906716</c:v>
                </c:pt>
                <c:pt idx="1">
                  <c:v>7.843534284399448</c:v>
                </c:pt>
                <c:pt idx="2">
                  <c:v>8.6299563938748616</c:v>
                </c:pt>
                <c:pt idx="3">
                  <c:v>7.7418710354128173</c:v>
                </c:pt>
                <c:pt idx="4">
                  <c:v>12.790288740361039</c:v>
                </c:pt>
                <c:pt idx="5">
                  <c:v>5.220365694553144</c:v>
                </c:pt>
                <c:pt idx="6">
                  <c:v>5.892629460276865</c:v>
                </c:pt>
                <c:pt idx="7">
                  <c:v>9.667684896725536</c:v>
                </c:pt>
                <c:pt idx="8">
                  <c:v>7.4362348217863623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DE-4BBB-AF61-D274882DF0AF}"/>
            </c:ext>
          </c:extLst>
        </c:ser>
        <c:ser>
          <c:idx val="3"/>
          <c:order val="3"/>
          <c:tx>
            <c:strRef>
              <c:f>BaseDatos!$E$20:$E$20</c:f>
              <c:strCache>
                <c:ptCount val="1"/>
                <c:pt idx="0">
                  <c:v>Producción de bienes públicos de carácter preferente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BaseDatos!$A$21:$A$29</c:f>
              <c:strCache>
                <c:ptCount val="9"/>
                <c:pt idx="0">
                  <c:v>Ávila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BaseDatos!$E$21:$E$29</c:f>
              <c:numCache>
                <c:formatCode>#,##0.00</c:formatCode>
                <c:ptCount val="9"/>
                <c:pt idx="0">
                  <c:v>16.746096126546341</c:v>
                </c:pt>
                <c:pt idx="1">
                  <c:v>20.624022089277496</c:v>
                </c:pt>
                <c:pt idx="2">
                  <c:v>16.643342460196735</c:v>
                </c:pt>
                <c:pt idx="3">
                  <c:v>5.0247240397582544</c:v>
                </c:pt>
                <c:pt idx="4">
                  <c:v>16.677049621995369</c:v>
                </c:pt>
                <c:pt idx="5">
                  <c:v>17.483105022128061</c:v>
                </c:pt>
                <c:pt idx="6">
                  <c:v>20.868450381743362</c:v>
                </c:pt>
                <c:pt idx="7">
                  <c:v>17.598802533744209</c:v>
                </c:pt>
                <c:pt idx="8">
                  <c:v>16.960010893861408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DE-4BBB-AF61-D274882DF0AF}"/>
            </c:ext>
          </c:extLst>
        </c:ser>
        <c:ser>
          <c:idx val="4"/>
          <c:order val="4"/>
          <c:tx>
            <c:strRef>
              <c:f>BaseDatos!$F$20:$F$20</c:f>
              <c:strCache>
                <c:ptCount val="1"/>
                <c:pt idx="0">
                  <c:v>Actuaciones de carácter económico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BaseDatos!$A$21:$A$29</c:f>
              <c:strCache>
                <c:ptCount val="9"/>
                <c:pt idx="0">
                  <c:v>Ávila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BaseDatos!$F$21:$F$29</c:f>
              <c:numCache>
                <c:formatCode>#,##0.00</c:formatCode>
                <c:ptCount val="9"/>
                <c:pt idx="0">
                  <c:v>9.7748935307239915</c:v>
                </c:pt>
                <c:pt idx="1">
                  <c:v>12.10860561435803</c:v>
                </c:pt>
                <c:pt idx="2">
                  <c:v>6.6910049690700744</c:v>
                </c:pt>
                <c:pt idx="3">
                  <c:v>8.8407172468907653</c:v>
                </c:pt>
                <c:pt idx="4">
                  <c:v>9.7213072685473936</c:v>
                </c:pt>
                <c:pt idx="5">
                  <c:v>5.8557976729786967</c:v>
                </c:pt>
                <c:pt idx="6">
                  <c:v>8.5034378875389844</c:v>
                </c:pt>
                <c:pt idx="7">
                  <c:v>8.4496684910178441</c:v>
                </c:pt>
                <c:pt idx="8">
                  <c:v>5.947556953787366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DE-4BBB-AF61-D274882DF0AF}"/>
            </c:ext>
          </c:extLst>
        </c:ser>
        <c:ser>
          <c:idx val="5"/>
          <c:order val="5"/>
          <c:tx>
            <c:strRef>
              <c:f>BaseDatos!$G$20:$G$20</c:f>
              <c:strCache>
                <c:ptCount val="1"/>
                <c:pt idx="0">
                  <c:v>Actuaciones de carácter general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BaseDatos!$A$21:$A$29</c:f>
              <c:strCache>
                <c:ptCount val="9"/>
                <c:pt idx="0">
                  <c:v>Ávila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BaseDatos!$G$21:$G$29</c:f>
              <c:numCache>
                <c:formatCode>#,##0.00</c:formatCode>
                <c:ptCount val="9"/>
                <c:pt idx="0">
                  <c:v>26.064692760089233</c:v>
                </c:pt>
                <c:pt idx="1">
                  <c:v>21.60147261849977</c:v>
                </c:pt>
                <c:pt idx="2">
                  <c:v>27.005374708447423</c:v>
                </c:pt>
                <c:pt idx="3">
                  <c:v>34.393886419259779</c:v>
                </c:pt>
                <c:pt idx="4">
                  <c:v>22.595406346097494</c:v>
                </c:pt>
                <c:pt idx="5">
                  <c:v>28.91965532586979</c:v>
                </c:pt>
                <c:pt idx="6">
                  <c:v>21.91073379327694</c:v>
                </c:pt>
                <c:pt idx="7">
                  <c:v>23.077689717171523</c:v>
                </c:pt>
                <c:pt idx="8">
                  <c:v>23.924244250005589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DE-4BBB-AF61-D274882DF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2985984"/>
        <c:axId val="822998776"/>
      </c:radarChart>
      <c:catAx>
        <c:axId val="822985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22998776"/>
        <c:crosses val="autoZero"/>
        <c:auto val="1"/>
        <c:lblAlgn val="ctr"/>
        <c:lblOffset val="100"/>
        <c:noMultiLvlLbl val="0"/>
      </c:catAx>
      <c:valAx>
        <c:axId val="822998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22985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5</xdr:row>
      <xdr:rowOff>104775</xdr:rowOff>
    </xdr:from>
    <xdr:to>
      <xdr:col>8</xdr:col>
      <xdr:colOff>774761</xdr:colOff>
      <xdr:row>24</xdr:row>
      <xdr:rowOff>57151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B98D805-6CA3-A9A4-5D27-803595E4C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057275"/>
          <a:ext cx="6565961" cy="3571876"/>
        </a:xfrm>
        <a:prstGeom prst="rect">
          <a:avLst/>
        </a:prstGeom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720090</xdr:colOff>
      <xdr:row>3</xdr:row>
      <xdr:rowOff>11430</xdr:rowOff>
    </xdr:from>
    <xdr:to>
      <xdr:col>19</xdr:col>
      <xdr:colOff>415290</xdr:colOff>
      <xdr:row>17</xdr:row>
      <xdr:rowOff>108585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459515F-0BCE-4659-9929-3C429A8A1A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2A92112-0FB1-4C45-BF3E-37053A8C8476}" name="Tabla162" displayName="Tabla162" ref="A7:H17" headerRowCount="0" totalsRowShown="0" headerRowDxfId="68" dataDxfId="67" tableBorderDxfId="66" headerRowCellStyle="Normal" dataCellStyle="Normal">
  <tableColumns count="8">
    <tableColumn id="1" xr3:uid="{E9B3990F-F0A0-4F31-8094-3BF9ECDF2297}" name="Columna1" headerRowDxfId="65" dataDxfId="64" dataCellStyle="Normal"/>
    <tableColumn id="2" xr3:uid="{DE551000-FDFE-4B88-BC8D-2D5254C94287}" name="Columna2" headerRowDxfId="63" dataDxfId="62" dataCellStyle="20% - Énfasis1">
      <calculatedColumnFormula>M23</calculatedColumnFormula>
    </tableColumn>
    <tableColumn id="5" xr3:uid="{913E623C-B6BB-462D-9DA1-8484A47F7EEC}" name="Columna5" headerRowDxfId="61">
      <calculatedColumnFormula>P23</calculatedColumnFormula>
    </tableColumn>
    <tableColumn id="8" xr3:uid="{59A23F42-7F5A-4C1F-ADFE-4E7639FCA2E3}" name="Columna8" headerRowDxfId="60" dataDxfId="59" dataCellStyle="20% - Énfasis1">
      <calculatedColumnFormula>S23</calculatedColumnFormula>
    </tableColumn>
    <tableColumn id="11" xr3:uid="{6A18ABE9-59E3-48EB-8157-9E56A8705879}" name="Columna11" headerRowDxfId="58" dataDxfId="57" dataCellStyle="20% - Énfasis1">
      <calculatedColumnFormula>V23</calculatedColumnFormula>
    </tableColumn>
    <tableColumn id="3" xr3:uid="{865A36C6-1545-41CB-8568-57579696DD28}" name="Columna3" headerRowDxfId="56" dataDxfId="55" headerRowCellStyle="Normal" dataCellStyle="Normal">
      <calculatedColumnFormula>M39</calculatedColumnFormula>
    </tableColumn>
    <tableColumn id="4" xr3:uid="{F118BA21-E8B0-4959-A406-27A229865D2D}" name="Columna4" headerRowDxfId="54" dataDxfId="53" headerRowCellStyle="Normal" dataCellStyle="Normal">
      <calculatedColumnFormula>P39</calculatedColumnFormula>
    </tableColumn>
    <tableColumn id="6" xr3:uid="{F0A9EB42-A092-404F-ABBA-B9CE089C176A}" name="Columna6" headerRowDxfId="52" dataDxfId="51" headerRowCellStyle="Normal" dataCellStyle="Normal">
      <calculatedColumnFormula>S39</calculatedColumnFormula>
    </tableColumn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39C1156-1B27-449C-8379-DA30C61FF122}" name="Tabla1622" displayName="Tabla1622" ref="K23:W33" headerRowCount="0" totalsRowShown="0" headerRowDxfId="50" dataDxfId="49" tableBorderDxfId="48" headerRowCellStyle="Normal" dataCellStyle="Normal">
  <tableColumns count="13">
    <tableColumn id="1" xr3:uid="{B0725DCB-04C0-46D3-9D4A-B0AEDC13E4CA}" name="Columna1" headerRowDxfId="47" dataDxfId="46" dataCellStyle="Normal"/>
    <tableColumn id="2" xr3:uid="{0663281A-010B-4B5D-8B78-E0694A0F4BE2}" name="Columna2" headerRowDxfId="45" dataDxfId="44" dataCellStyle="20% - Énfasis1"/>
    <tableColumn id="3" xr3:uid="{B19D06AF-97DD-473D-87C4-E967482D1A2A}" name="Columna3" headerRowDxfId="43" dataDxfId="42" dataCellStyle="20% - Énfasis1"/>
    <tableColumn id="4" xr3:uid="{972D332A-577D-4340-973B-AAC4DAAF7E96}" name="Columna4" headerRowDxfId="41" dataDxfId="40" dataCellStyle="20% - Énfasis1"/>
    <tableColumn id="5" xr3:uid="{2B23F11D-CDC2-42B5-A75D-64CA288EAD03}" name="Columna5" headerRowDxfId="39"/>
    <tableColumn id="6" xr3:uid="{2ED2B521-1AF4-4926-B879-A58F004D9671}" name="Columna6" headerRowDxfId="38" dataDxfId="37" dataCellStyle="20% - Énfasis1"/>
    <tableColumn id="7" xr3:uid="{89B95E6A-EF8D-4A0C-8E6B-9AF537AD8256}" name="Columna7" headerRowDxfId="36" dataDxfId="35" dataCellStyle="20% - Énfasis1"/>
    <tableColumn id="8" xr3:uid="{3755E88A-57B7-486E-A30D-0531262BC2B5}" name="Columna8" headerRowDxfId="34" dataDxfId="33" dataCellStyle="20% - Énfasis1"/>
    <tableColumn id="9" xr3:uid="{C201D4F8-D580-4831-8C3D-9BC5D3819866}" name="Columna9" headerRowDxfId="32" dataDxfId="31" dataCellStyle="20% - Énfasis1"/>
    <tableColumn id="10" xr3:uid="{4E2B6FD5-2FBC-4EBB-9B5D-7F21107F353E}" name="Columna10" headerRowDxfId="30" dataDxfId="29" dataCellStyle="20% - Énfasis1"/>
    <tableColumn id="11" xr3:uid="{7CD81DB0-4980-44A1-8B9C-9FE021C60394}" name="Columna11" headerRowDxfId="28" dataDxfId="27" dataCellStyle="20% - Énfasis1"/>
    <tableColumn id="12" xr3:uid="{294D5659-D1D8-4AF4-B674-7DA9CCD29D31}" name="Columna12" headerRowDxfId="26" dataDxfId="25" dataCellStyle="20% - Énfasis1"/>
    <tableColumn id="13" xr3:uid="{947F2F8C-8E6B-4496-8580-90B48BDBBD95}" name="Columna13" headerRowDxfId="24" dataDxfId="23" dataCellStyle="20% - Énfasis1"/>
  </tableColumns>
  <tableStyleInfo name="TableStyleMedium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6AED8ED-9005-4E19-8649-E827F1DF490F}" name="Tabla83" displayName="Tabla83" ref="K39:T49" headerRowCount="0" totalsRowShown="0" headerRowDxfId="22" dataDxfId="21" tableBorderDxfId="20" headerRowCellStyle="Normal" dataCellStyle="Normal">
  <tableColumns count="10">
    <tableColumn id="1" xr3:uid="{3AE1C783-7AD7-46A7-B477-2AD01F5C68F9}" name="Columna1" headerRowDxfId="19" dataDxfId="18" dataCellStyle="Normal"/>
    <tableColumn id="3" xr3:uid="{B9C4A788-F963-4194-94AA-070412AD704F}" name="Columna3" headerRowDxfId="17" dataDxfId="16" dataCellStyle="20% - Énfasis1"/>
    <tableColumn id="4" xr3:uid="{9D32B8B1-A315-4360-B069-9512EC5E5E4A}" name="Columna4" headerRowDxfId="15" dataDxfId="14" dataCellStyle="20% - Énfasis1"/>
    <tableColumn id="5" xr3:uid="{0599BAB3-CCA7-4C4D-B9A5-8AD9D4051DA4}" name="Columna5" headerRowDxfId="13" dataDxfId="12" dataCellStyle="20% - Énfasis1"/>
    <tableColumn id="7" xr3:uid="{015B48FB-1E72-4D8E-95EA-65C38FCB5C53}" name="Columna7" headerRowDxfId="11" dataDxfId="10" dataCellStyle="20% - Énfasis1"/>
    <tableColumn id="8" xr3:uid="{836DF44C-2D9F-4E0C-8B7B-66F23AE732E2}" name="Columna8" headerRowDxfId="9" dataDxfId="8" dataCellStyle="20% - Énfasis1"/>
    <tableColumn id="9" xr3:uid="{CDB04949-79C2-4CF4-AACB-3ABC532565F7}" name="Columna9" headerRowDxfId="7" dataDxfId="6" dataCellStyle="20% - Énfasis1"/>
    <tableColumn id="11" xr3:uid="{B2957E6D-6924-40DB-8E79-E9F74DCE47E3}" name="Columna11" headerRowDxfId="5" dataDxfId="4" dataCellStyle="20% - Énfasis1"/>
    <tableColumn id="12" xr3:uid="{87C2B742-9FED-4351-B2E9-3A20189661E1}" name="Columna12" headerRowDxfId="3" dataDxfId="2" dataCellStyle="20% - Énfasis1"/>
    <tableColumn id="13" xr3:uid="{6A7F1E8F-5FAC-412A-ABDF-676BEEED35FE}" name="Columna13" headerRowDxfId="1" dataDxfId="0" dataCellStyle="20% - Énfasis1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C2D47-8B1F-4412-911E-E9CAF2D23F27}">
  <sheetPr>
    <pageSetUpPr fitToPage="1"/>
  </sheetPr>
  <dimension ref="A1:J66"/>
  <sheetViews>
    <sheetView tabSelected="1" workbookViewId="0">
      <selection activeCell="O15" sqref="O15"/>
    </sheetView>
  </sheetViews>
  <sheetFormatPr baseColWidth="10" defaultRowHeight="15" x14ac:dyDescent="0.25"/>
  <cols>
    <col min="1" max="1" width="8.140625" customWidth="1"/>
    <col min="5" max="5" width="13.5703125" customWidth="1"/>
    <col min="8" max="8" width="9.42578125" customWidth="1"/>
    <col min="9" max="9" width="12.42578125" customWidth="1"/>
  </cols>
  <sheetData>
    <row r="1" spans="1:10" x14ac:dyDescent="0.25">
      <c r="A1" s="14" t="s">
        <v>32</v>
      </c>
      <c r="B1" s="15"/>
      <c r="C1" s="15"/>
      <c r="D1" s="15"/>
      <c r="E1" s="15"/>
      <c r="F1" s="15"/>
      <c r="G1" s="15"/>
      <c r="H1" s="15"/>
      <c r="I1" s="15"/>
      <c r="J1" s="1"/>
    </row>
    <row r="2" spans="1:10" x14ac:dyDescent="0.25">
      <c r="A2" s="16"/>
      <c r="B2" s="16"/>
      <c r="C2" s="16"/>
      <c r="D2" s="16"/>
      <c r="E2" s="16"/>
      <c r="F2" s="16"/>
      <c r="G2" s="16"/>
      <c r="H2" s="16"/>
      <c r="I2" s="16"/>
      <c r="J2" s="1"/>
    </row>
    <row r="3" spans="1:10" x14ac:dyDescent="0.25">
      <c r="A3" s="6" t="s">
        <v>1</v>
      </c>
      <c r="B3" s="6"/>
      <c r="C3" s="6"/>
      <c r="D3" s="6"/>
      <c r="E3" s="6"/>
      <c r="F3" s="6"/>
      <c r="G3" s="6"/>
      <c r="H3" s="6"/>
      <c r="I3" s="6"/>
      <c r="J3" s="1"/>
    </row>
    <row r="4" spans="1:10" x14ac:dyDescent="0.25">
      <c r="A4" s="6" t="s">
        <v>33</v>
      </c>
      <c r="B4" s="6"/>
      <c r="C4" s="6"/>
      <c r="D4" s="6"/>
      <c r="E4" s="6"/>
      <c r="F4" s="6"/>
      <c r="G4" s="6"/>
      <c r="H4" s="6"/>
      <c r="I4" s="6"/>
      <c r="J4" s="1"/>
    </row>
    <row r="5" spans="1:10" x14ac:dyDescent="0.25">
      <c r="A5" s="6" t="s">
        <v>0</v>
      </c>
      <c r="B5" s="6"/>
      <c r="C5" s="6"/>
      <c r="D5" s="6"/>
      <c r="E5" s="6"/>
      <c r="F5" s="6"/>
      <c r="G5" s="6"/>
      <c r="H5" s="6"/>
      <c r="I5" s="6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14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8.75" customHeight="1" x14ac:dyDescent="0.25">
      <c r="A26" s="13" t="s">
        <v>20</v>
      </c>
      <c r="B26" s="13" t="s">
        <v>22</v>
      </c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3"/>
      <c r="B27" s="13" t="s">
        <v>23</v>
      </c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3" t="s">
        <v>21</v>
      </c>
      <c r="B28" s="13" t="s">
        <v>24</v>
      </c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D4BB6-2612-4146-893A-88A36F70A428}">
  <dimension ref="A3:W49"/>
  <sheetViews>
    <sheetView workbookViewId="0">
      <selection activeCell="B21" sqref="B21"/>
    </sheetView>
  </sheetViews>
  <sheetFormatPr baseColWidth="10" defaultRowHeight="15" x14ac:dyDescent="0.25"/>
  <cols>
    <col min="2" max="2" width="11.5703125" bestFit="1" customWidth="1"/>
    <col min="3" max="3" width="12" bestFit="1" customWidth="1"/>
    <col min="4" max="4" width="18.28515625" customWidth="1"/>
    <col min="5" max="5" width="17.28515625" customWidth="1"/>
    <col min="6" max="6" width="14" customWidth="1"/>
    <col min="7" max="7" width="11.5703125" bestFit="1" customWidth="1"/>
    <col min="8" max="8" width="14.5703125" customWidth="1"/>
  </cols>
  <sheetData>
    <row r="3" spans="1:8" ht="12" customHeight="1" x14ac:dyDescent="0.25"/>
    <row r="4" spans="1:8" ht="63.75" customHeight="1" x14ac:dyDescent="0.25">
      <c r="A4" s="1"/>
      <c r="B4" s="12" t="s">
        <v>2</v>
      </c>
      <c r="C4" s="12" t="s">
        <v>3</v>
      </c>
      <c r="D4" s="12" t="s">
        <v>4</v>
      </c>
      <c r="E4" s="12" t="s">
        <v>5</v>
      </c>
      <c r="F4" s="12" t="s">
        <v>18</v>
      </c>
      <c r="G4" s="12" t="s">
        <v>19</v>
      </c>
      <c r="H4" s="10" t="s">
        <v>17</v>
      </c>
    </row>
    <row r="5" spans="1:8" ht="12" customHeight="1" x14ac:dyDescent="0.25">
      <c r="A5" s="1"/>
      <c r="B5" s="29">
        <v>2024</v>
      </c>
      <c r="C5" s="29">
        <v>2024</v>
      </c>
      <c r="D5" s="29">
        <v>2024</v>
      </c>
      <c r="E5" s="29">
        <v>2024</v>
      </c>
      <c r="F5" s="29">
        <v>2024</v>
      </c>
      <c r="G5" s="29">
        <v>2024</v>
      </c>
      <c r="H5" s="29">
        <v>2024</v>
      </c>
    </row>
    <row r="6" spans="1:8" ht="12" customHeight="1" x14ac:dyDescent="0.25">
      <c r="A6" s="1"/>
      <c r="B6" s="30"/>
      <c r="C6" s="30"/>
      <c r="D6" s="30"/>
      <c r="E6" s="30"/>
      <c r="F6" s="30"/>
      <c r="G6" s="30"/>
      <c r="H6" s="30"/>
    </row>
    <row r="7" spans="1:8" ht="15" customHeight="1" x14ac:dyDescent="0.25">
      <c r="A7" s="2" t="s">
        <v>6</v>
      </c>
      <c r="B7" s="3">
        <f>M23</f>
        <v>7.31</v>
      </c>
      <c r="C7" s="3">
        <f>P23</f>
        <v>70.739999999999995</v>
      </c>
      <c r="D7" s="3">
        <f>S23</f>
        <v>15.47</v>
      </c>
      <c r="E7" s="3">
        <f>V23</f>
        <v>33.03</v>
      </c>
      <c r="F7" s="3">
        <f>M39</f>
        <v>19.28</v>
      </c>
      <c r="G7" s="3">
        <f>P39</f>
        <v>51.41</v>
      </c>
      <c r="H7" s="3">
        <f>S39</f>
        <v>197.23999999999998</v>
      </c>
    </row>
    <row r="8" spans="1:8" ht="15" customHeight="1" x14ac:dyDescent="0.25">
      <c r="A8" s="4" t="s">
        <v>7</v>
      </c>
      <c r="B8" s="5">
        <f t="shared" ref="B8:B17" si="0">M24</f>
        <v>11.18</v>
      </c>
      <c r="C8" s="5">
        <f t="shared" ref="C8:C16" si="1">P24</f>
        <v>194.29</v>
      </c>
      <c r="D8" s="5">
        <f t="shared" ref="D8:D16" si="2">S24</f>
        <v>42.61</v>
      </c>
      <c r="E8" s="5">
        <f t="shared" ref="E8:E16" si="3">V24</f>
        <v>112.04</v>
      </c>
      <c r="F8" s="5">
        <f t="shared" ref="F8:F16" si="4">M40</f>
        <v>65.78</v>
      </c>
      <c r="G8" s="5">
        <f t="shared" ref="G8:G16" si="5">P40</f>
        <v>117.35</v>
      </c>
      <c r="H8" s="5">
        <f t="shared" ref="H8:H16" si="6">S40</f>
        <v>543.25</v>
      </c>
    </row>
    <row r="9" spans="1:8" ht="15" customHeight="1" x14ac:dyDescent="0.25">
      <c r="A9" s="2" t="s">
        <v>8</v>
      </c>
      <c r="B9" s="3">
        <f t="shared" si="0"/>
        <v>25.04</v>
      </c>
      <c r="C9" s="3">
        <f t="shared" si="1"/>
        <v>177.26</v>
      </c>
      <c r="D9" s="3">
        <f t="shared" si="2"/>
        <v>42.55</v>
      </c>
      <c r="E9" s="3">
        <f t="shared" si="3"/>
        <v>82.06</v>
      </c>
      <c r="F9" s="3">
        <f t="shared" si="4"/>
        <v>32.99</v>
      </c>
      <c r="G9" s="3">
        <f t="shared" si="5"/>
        <v>133.15</v>
      </c>
      <c r="H9" s="3">
        <f t="shared" si="6"/>
        <v>493.04999999999995</v>
      </c>
    </row>
    <row r="10" spans="1:8" ht="15" customHeight="1" x14ac:dyDescent="0.25">
      <c r="A10" s="4" t="s">
        <v>9</v>
      </c>
      <c r="B10" s="5">
        <f t="shared" si="0"/>
        <v>5.73</v>
      </c>
      <c r="C10" s="5">
        <f t="shared" si="1"/>
        <v>82.36</v>
      </c>
      <c r="D10" s="5">
        <f t="shared" si="2"/>
        <v>15.5</v>
      </c>
      <c r="E10" s="5">
        <f t="shared" si="3"/>
        <v>10.06</v>
      </c>
      <c r="F10" s="5">
        <f t="shared" si="4"/>
        <v>17.7</v>
      </c>
      <c r="G10" s="5">
        <f t="shared" si="5"/>
        <v>68.86</v>
      </c>
      <c r="H10" s="5">
        <f t="shared" si="6"/>
        <v>200.20999999999998</v>
      </c>
    </row>
    <row r="11" spans="1:8" ht="15" customHeight="1" x14ac:dyDescent="0.25">
      <c r="A11" s="2" t="s">
        <v>10</v>
      </c>
      <c r="B11" s="3">
        <f t="shared" si="0"/>
        <v>8.76</v>
      </c>
      <c r="C11" s="3">
        <f t="shared" si="1"/>
        <v>151.12</v>
      </c>
      <c r="D11" s="3">
        <f t="shared" si="2"/>
        <v>53.509371600000001</v>
      </c>
      <c r="E11" s="3">
        <f t="shared" si="3"/>
        <v>69.77</v>
      </c>
      <c r="F11" s="3">
        <f t="shared" si="4"/>
        <v>40.67</v>
      </c>
      <c r="G11" s="3">
        <f t="shared" si="5"/>
        <v>94.53</v>
      </c>
      <c r="H11" s="3">
        <f t="shared" si="6"/>
        <v>418.35937160000003</v>
      </c>
    </row>
    <row r="12" spans="1:8" ht="15" customHeight="1" x14ac:dyDescent="0.25">
      <c r="A12" s="4" t="s">
        <v>11</v>
      </c>
      <c r="B12" s="5">
        <f t="shared" si="0"/>
        <v>6.42</v>
      </c>
      <c r="C12" s="5">
        <f t="shared" si="1"/>
        <v>89.43</v>
      </c>
      <c r="D12" s="5">
        <f t="shared" si="2"/>
        <v>11.76762433</v>
      </c>
      <c r="E12" s="5">
        <f t="shared" si="3"/>
        <v>39.409999999999997</v>
      </c>
      <c r="F12" s="5">
        <f t="shared" si="4"/>
        <v>13.2</v>
      </c>
      <c r="G12" s="5">
        <f t="shared" si="5"/>
        <v>65.19</v>
      </c>
      <c r="H12" s="5">
        <f t="shared" si="6"/>
        <v>225.41762433</v>
      </c>
    </row>
    <row r="13" spans="1:8" ht="15" customHeight="1" x14ac:dyDescent="0.25">
      <c r="A13" s="2" t="s">
        <v>12</v>
      </c>
      <c r="B13" s="3">
        <f t="shared" si="0"/>
        <v>5.41</v>
      </c>
      <c r="C13" s="3">
        <f t="shared" si="1"/>
        <v>69.78</v>
      </c>
      <c r="D13" s="3">
        <f t="shared" si="2"/>
        <v>10.346045800000001</v>
      </c>
      <c r="E13" s="3">
        <f t="shared" si="3"/>
        <v>36.64</v>
      </c>
      <c r="F13" s="3">
        <f t="shared" si="4"/>
        <v>14.93</v>
      </c>
      <c r="G13" s="3">
        <f t="shared" si="5"/>
        <v>38.47</v>
      </c>
      <c r="H13" s="3">
        <f t="shared" si="6"/>
        <v>175.5760458</v>
      </c>
    </row>
    <row r="14" spans="1:8" ht="15" customHeight="1" x14ac:dyDescent="0.25">
      <c r="A14" s="4" t="s">
        <v>13</v>
      </c>
      <c r="B14" s="5">
        <f t="shared" si="0"/>
        <v>21.57</v>
      </c>
      <c r="C14" s="5">
        <f t="shared" si="1"/>
        <v>242.94</v>
      </c>
      <c r="D14" s="5">
        <f t="shared" si="2"/>
        <v>62.058674769999996</v>
      </c>
      <c r="E14" s="5">
        <f t="shared" si="3"/>
        <v>112.97</v>
      </c>
      <c r="F14" s="5">
        <f t="shared" si="4"/>
        <v>54.24</v>
      </c>
      <c r="G14" s="5">
        <f t="shared" si="5"/>
        <v>148.13999999999999</v>
      </c>
      <c r="H14" s="5">
        <f t="shared" si="6"/>
        <v>641.91867476999994</v>
      </c>
    </row>
    <row r="15" spans="1:8" ht="15" customHeight="1" x14ac:dyDescent="0.25">
      <c r="A15" s="2" t="s">
        <v>14</v>
      </c>
      <c r="B15" s="3">
        <f t="shared" si="0"/>
        <v>2.84</v>
      </c>
      <c r="C15" s="3">
        <f t="shared" si="1"/>
        <v>96.12</v>
      </c>
      <c r="D15" s="3">
        <f t="shared" si="2"/>
        <v>16.091370440000002</v>
      </c>
      <c r="E15" s="3">
        <f t="shared" si="3"/>
        <v>36.700000000000003</v>
      </c>
      <c r="F15" s="3">
        <f t="shared" si="4"/>
        <v>12.87</v>
      </c>
      <c r="G15" s="3">
        <f t="shared" si="5"/>
        <v>51.77</v>
      </c>
      <c r="H15" s="3">
        <f t="shared" si="6"/>
        <v>216.39137044000003</v>
      </c>
    </row>
    <row r="16" spans="1:8" ht="15" customHeight="1" x14ac:dyDescent="0.25">
      <c r="A16" s="6" t="s">
        <v>15</v>
      </c>
      <c r="B16" s="7">
        <f t="shared" si="0"/>
        <v>94.259999999999991</v>
      </c>
      <c r="C16" s="7">
        <f t="shared" si="1"/>
        <v>1174.04</v>
      </c>
      <c r="D16" s="7">
        <f t="shared" si="2"/>
        <v>269.90308693999998</v>
      </c>
      <c r="E16" s="7">
        <f t="shared" si="3"/>
        <v>532.68000000000006</v>
      </c>
      <c r="F16" s="7">
        <f t="shared" si="4"/>
        <v>253.96000000000004</v>
      </c>
      <c r="G16" s="7">
        <f t="shared" si="5"/>
        <v>768.87</v>
      </c>
      <c r="H16" s="7">
        <f t="shared" si="6"/>
        <v>3093.7130869399998</v>
      </c>
    </row>
    <row r="17" spans="1:23" ht="15" customHeight="1" x14ac:dyDescent="0.25">
      <c r="A17" s="8" t="s">
        <v>16</v>
      </c>
      <c r="B17" s="28">
        <f t="shared" si="0"/>
        <v>3.0468242319533525</v>
      </c>
      <c r="C17" s="28">
        <f>P33</f>
        <v>37.949220467669363</v>
      </c>
      <c r="D17" s="28">
        <f>S33</f>
        <v>8.7242442771886743</v>
      </c>
      <c r="E17" s="28">
        <f>V33</f>
        <v>17.218144832133589</v>
      </c>
      <c r="F17" s="28">
        <f>M49</f>
        <v>8.2089060253222303</v>
      </c>
      <c r="G17" s="28">
        <f>P49</f>
        <v>24.852660165732804</v>
      </c>
      <c r="H17" s="28">
        <f>S49</f>
        <v>100.00000000000001</v>
      </c>
    </row>
    <row r="18" spans="1:23" ht="12" customHeight="1" x14ac:dyDescent="0.25"/>
    <row r="19" spans="1:23" ht="24.75" customHeight="1" x14ac:dyDescent="0.25"/>
    <row r="20" spans="1:23" ht="68.25" customHeight="1" x14ac:dyDescent="0.25">
      <c r="A20" s="1"/>
      <c r="B20" s="12" t="s">
        <v>2</v>
      </c>
      <c r="C20" s="12" t="s">
        <v>3</v>
      </c>
      <c r="D20" s="12" t="s">
        <v>4</v>
      </c>
      <c r="E20" s="12" t="s">
        <v>5</v>
      </c>
      <c r="F20" s="12" t="s">
        <v>18</v>
      </c>
      <c r="G20" s="12" t="s">
        <v>19</v>
      </c>
      <c r="H20" s="10" t="s">
        <v>17</v>
      </c>
      <c r="K20" s="1"/>
      <c r="L20" s="33" t="s">
        <v>2</v>
      </c>
      <c r="M20" s="33"/>
      <c r="N20" s="33"/>
      <c r="O20" s="34" t="s">
        <v>3</v>
      </c>
      <c r="P20" s="34"/>
      <c r="Q20" s="34"/>
      <c r="R20" s="34" t="s">
        <v>4</v>
      </c>
      <c r="S20" s="34"/>
      <c r="T20" s="34"/>
      <c r="U20" s="34" t="s">
        <v>5</v>
      </c>
      <c r="V20" s="34"/>
      <c r="W20" s="34"/>
    </row>
    <row r="21" spans="1:23" ht="24.75" customHeight="1" x14ac:dyDescent="0.25">
      <c r="A21" s="2" t="s">
        <v>6</v>
      </c>
      <c r="B21" s="3">
        <f>B7*100/$H7</f>
        <v>3.7061447982153726</v>
      </c>
      <c r="C21" s="3">
        <f t="shared" ref="C21:H21" si="7">C7*100/$H7</f>
        <v>35.864936118434393</v>
      </c>
      <c r="D21" s="3">
        <f t="shared" si="7"/>
        <v>7.8432366659906716</v>
      </c>
      <c r="E21" s="3">
        <f t="shared" si="7"/>
        <v>16.746096126546341</v>
      </c>
      <c r="F21" s="3">
        <f t="shared" si="7"/>
        <v>9.7748935307239915</v>
      </c>
      <c r="G21" s="3">
        <f t="shared" si="7"/>
        <v>26.064692760089233</v>
      </c>
      <c r="H21" s="3">
        <f t="shared" si="7"/>
        <v>99.999999999999986</v>
      </c>
      <c r="K21" s="1"/>
      <c r="L21" s="29">
        <v>2023</v>
      </c>
      <c r="M21" s="29">
        <v>2024</v>
      </c>
      <c r="N21" s="17" t="s">
        <v>25</v>
      </c>
      <c r="O21" s="29">
        <v>2023</v>
      </c>
      <c r="P21" s="29">
        <v>2024</v>
      </c>
      <c r="Q21" s="17" t="s">
        <v>25</v>
      </c>
      <c r="R21" s="29">
        <v>2023</v>
      </c>
      <c r="S21" s="29">
        <v>2024</v>
      </c>
      <c r="T21" s="17" t="s">
        <v>25</v>
      </c>
      <c r="U21" s="29">
        <v>2023</v>
      </c>
      <c r="V21" s="29">
        <v>2024</v>
      </c>
      <c r="W21" s="17" t="s">
        <v>25</v>
      </c>
    </row>
    <row r="22" spans="1:23" ht="24.75" customHeight="1" x14ac:dyDescent="0.25">
      <c r="A22" s="4" t="s">
        <v>7</v>
      </c>
      <c r="B22" s="5">
        <f>B8*100/$H8</f>
        <v>2.0579843534284401</v>
      </c>
      <c r="C22" s="5">
        <f t="shared" ref="C22:H22" si="8">C8*100/$H8</f>
        <v>35.764381040036817</v>
      </c>
      <c r="D22" s="5">
        <f t="shared" si="8"/>
        <v>7.843534284399448</v>
      </c>
      <c r="E22" s="5">
        <f t="shared" si="8"/>
        <v>20.624022089277496</v>
      </c>
      <c r="F22" s="5">
        <f t="shared" si="8"/>
        <v>12.10860561435803</v>
      </c>
      <c r="G22" s="5">
        <f t="shared" si="8"/>
        <v>21.60147261849977</v>
      </c>
      <c r="H22" s="5">
        <f t="shared" si="8"/>
        <v>100</v>
      </c>
      <c r="K22" s="1"/>
      <c r="L22" s="30"/>
      <c r="M22" s="30"/>
      <c r="N22" s="18" t="s">
        <v>26</v>
      </c>
      <c r="O22" s="30"/>
      <c r="P22" s="30"/>
      <c r="Q22" s="18" t="s">
        <v>26</v>
      </c>
      <c r="R22" s="30"/>
      <c r="S22" s="30"/>
      <c r="T22" s="18" t="s">
        <v>26</v>
      </c>
      <c r="U22" s="30"/>
      <c r="V22" s="30"/>
      <c r="W22" s="18" t="s">
        <v>26</v>
      </c>
    </row>
    <row r="23" spans="1:23" ht="24.75" customHeight="1" x14ac:dyDescent="0.25">
      <c r="A23" s="2" t="s">
        <v>8</v>
      </c>
      <c r="B23" s="3">
        <f t="shared" ref="B23:H23" si="9">B9*100/$H9</f>
        <v>5.078592434844337</v>
      </c>
      <c r="C23" s="3">
        <f t="shared" si="9"/>
        <v>35.951729033566579</v>
      </c>
      <c r="D23" s="3">
        <f t="shared" si="9"/>
        <v>8.6299563938748616</v>
      </c>
      <c r="E23" s="3">
        <f t="shared" si="9"/>
        <v>16.643342460196735</v>
      </c>
      <c r="F23" s="3">
        <f t="shared" si="9"/>
        <v>6.6910049690700744</v>
      </c>
      <c r="G23" s="3">
        <f t="shared" si="9"/>
        <v>27.005374708447423</v>
      </c>
      <c r="H23" s="3">
        <f t="shared" si="9"/>
        <v>100</v>
      </c>
      <c r="K23" s="2" t="s">
        <v>6</v>
      </c>
      <c r="L23" s="3">
        <v>6.97</v>
      </c>
      <c r="M23" s="3">
        <v>7.31</v>
      </c>
      <c r="N23" s="19">
        <f>(Tabla1622[[#This Row],[Columna3]]*100/Tabla1622[[#This Row],[Columna2]])-100</f>
        <v>4.8780487804878021</v>
      </c>
      <c r="O23" s="3">
        <v>67.040000000000006</v>
      </c>
      <c r="P23" s="3">
        <v>70.739999999999995</v>
      </c>
      <c r="Q23" s="19">
        <f>(Tabla1622[[#This Row],[Columna6]]*100)/Tabla1622[[#This Row],[Columna5]]-100</f>
        <v>5.5190930787589281</v>
      </c>
      <c r="R23" s="3">
        <v>16.23</v>
      </c>
      <c r="S23" s="3">
        <v>15.47</v>
      </c>
      <c r="T23" s="19">
        <f>(Tabla1622[[#This Row],[Columna9]]*100)/Tabla1622[[#This Row],[Columna8]]-100</f>
        <v>-4.6826863832409202</v>
      </c>
      <c r="U23" s="3">
        <v>30.36</v>
      </c>
      <c r="V23" s="3">
        <v>33.03</v>
      </c>
      <c r="W23" s="19">
        <f>(Tabla1622[[#This Row],[Columna12]]*100)/Tabla1622[[#This Row],[Columna11]]-100</f>
        <v>8.7944664031620619</v>
      </c>
    </row>
    <row r="24" spans="1:23" ht="24.75" customHeight="1" x14ac:dyDescent="0.25">
      <c r="A24" s="4" t="s">
        <v>9</v>
      </c>
      <c r="B24" s="5">
        <f t="shared" ref="B24:H24" si="10">B10*100/$H10</f>
        <v>2.8619949053493836</v>
      </c>
      <c r="C24" s="5">
        <f t="shared" si="10"/>
        <v>41.136806353329007</v>
      </c>
      <c r="D24" s="5">
        <f t="shared" si="10"/>
        <v>7.7418710354128173</v>
      </c>
      <c r="E24" s="5">
        <f t="shared" si="10"/>
        <v>5.0247240397582544</v>
      </c>
      <c r="F24" s="5">
        <f t="shared" si="10"/>
        <v>8.8407172468907653</v>
      </c>
      <c r="G24" s="5">
        <f t="shared" si="10"/>
        <v>34.393886419259779</v>
      </c>
      <c r="H24" s="5">
        <f t="shared" si="10"/>
        <v>99.999999999999986</v>
      </c>
      <c r="K24" s="4" t="s">
        <v>7</v>
      </c>
      <c r="L24" s="5">
        <v>10.33</v>
      </c>
      <c r="M24" s="5">
        <v>11.18</v>
      </c>
      <c r="N24" s="20">
        <f>(Tabla1622[[#This Row],[Columna3]]*100/Tabla1622[[#This Row],[Columna2]])-100</f>
        <v>8.2284607938044587</v>
      </c>
      <c r="O24" s="5">
        <v>186.77</v>
      </c>
      <c r="P24" s="5">
        <v>194.29</v>
      </c>
      <c r="Q24" s="20">
        <f>(Tabla1622[[#This Row],[Columna6]]*100)/Tabla1622[[#This Row],[Columna5]]-100</f>
        <v>4.0263425603683629</v>
      </c>
      <c r="R24" s="5">
        <v>38.94</v>
      </c>
      <c r="S24" s="5">
        <v>42.61</v>
      </c>
      <c r="T24" s="20">
        <f>(Tabla1622[[#This Row],[Columna9]]*100)/Tabla1622[[#This Row],[Columna8]]-100</f>
        <v>9.4247560349255366</v>
      </c>
      <c r="U24" s="5">
        <v>100.61</v>
      </c>
      <c r="V24" s="5">
        <v>112.04</v>
      </c>
      <c r="W24" s="20">
        <f>(Tabla1622[[#This Row],[Columna12]]*100)/Tabla1622[[#This Row],[Columna11]]-100</f>
        <v>11.360699731637013</v>
      </c>
    </row>
    <row r="25" spans="1:23" ht="24.75" customHeight="1" x14ac:dyDescent="0.25">
      <c r="A25" s="2" t="s">
        <v>10</v>
      </c>
      <c r="B25" s="3">
        <f t="shared" ref="B25:H25" si="11">B11*100/$H11</f>
        <v>2.0938935744400089</v>
      </c>
      <c r="C25" s="3">
        <f t="shared" si="11"/>
        <v>36.122054448558693</v>
      </c>
      <c r="D25" s="3">
        <f t="shared" si="11"/>
        <v>12.790288740361039</v>
      </c>
      <c r="E25" s="3">
        <f t="shared" si="11"/>
        <v>16.677049621995369</v>
      </c>
      <c r="F25" s="3">
        <f t="shared" si="11"/>
        <v>9.7213072685473936</v>
      </c>
      <c r="G25" s="3">
        <f t="shared" si="11"/>
        <v>22.595406346097494</v>
      </c>
      <c r="H25" s="3">
        <f t="shared" si="11"/>
        <v>100</v>
      </c>
      <c r="K25" s="2" t="s">
        <v>8</v>
      </c>
      <c r="L25" s="3">
        <v>24.62</v>
      </c>
      <c r="M25" s="3">
        <v>25.04</v>
      </c>
      <c r="N25" s="19">
        <f>(Tabla1622[[#This Row],[Columna3]]*100/Tabla1622[[#This Row],[Columna2]])-100</f>
        <v>1.7059301380991059</v>
      </c>
      <c r="O25" s="3">
        <v>160.55000000000001</v>
      </c>
      <c r="P25" s="3">
        <v>177.26</v>
      </c>
      <c r="Q25" s="19">
        <f>(Tabla1622[[#This Row],[Columna6]]*100)/Tabla1622[[#This Row],[Columna5]]-100</f>
        <v>10.407972594207408</v>
      </c>
      <c r="R25" s="3">
        <v>38.54</v>
      </c>
      <c r="S25" s="3">
        <v>42.55</v>
      </c>
      <c r="T25" s="19">
        <f>(Tabla1622[[#This Row],[Columna9]]*100)/Tabla1622[[#This Row],[Columna8]]-100</f>
        <v>10.40477426050856</v>
      </c>
      <c r="U25" s="3">
        <v>70.11</v>
      </c>
      <c r="V25" s="3">
        <v>82.06</v>
      </c>
      <c r="W25" s="19">
        <f>(Tabla1622[[#This Row],[Columna12]]*100)/Tabla1622[[#This Row],[Columna11]]-100</f>
        <v>17.044644130651832</v>
      </c>
    </row>
    <row r="26" spans="1:23" ht="24.75" customHeight="1" x14ac:dyDescent="0.25">
      <c r="A26" s="4" t="s">
        <v>11</v>
      </c>
      <c r="B26" s="5">
        <f t="shared" ref="B26:H26" si="12">B12*100/$H12</f>
        <v>2.8480470500396389</v>
      </c>
      <c r="C26" s="5">
        <f t="shared" si="12"/>
        <v>39.673029234430672</v>
      </c>
      <c r="D26" s="5">
        <f t="shared" si="12"/>
        <v>5.220365694553144</v>
      </c>
      <c r="E26" s="5">
        <f t="shared" si="12"/>
        <v>17.483105022128061</v>
      </c>
      <c r="F26" s="5">
        <f t="shared" si="12"/>
        <v>5.8557976729786967</v>
      </c>
      <c r="G26" s="5">
        <f t="shared" si="12"/>
        <v>28.91965532586979</v>
      </c>
      <c r="H26" s="5">
        <f t="shared" si="12"/>
        <v>100</v>
      </c>
      <c r="K26" s="4" t="s">
        <v>9</v>
      </c>
      <c r="L26" s="5">
        <v>5.44</v>
      </c>
      <c r="M26" s="5">
        <v>5.73</v>
      </c>
      <c r="N26" s="20">
        <f>(Tabla1622[[#This Row],[Columna3]]*100/Tabla1622[[#This Row],[Columna2]])-100</f>
        <v>5.330882352941174</v>
      </c>
      <c r="O26" s="5">
        <v>83.97</v>
      </c>
      <c r="P26" s="5">
        <v>82.36</v>
      </c>
      <c r="Q26" s="20">
        <f>(Tabla1622[[#This Row],[Columna6]]*100)/Tabla1622[[#This Row],[Columna5]]-100</f>
        <v>-1.9173514350363234</v>
      </c>
      <c r="R26" s="5">
        <v>14.82</v>
      </c>
      <c r="S26" s="5">
        <v>15.5</v>
      </c>
      <c r="T26" s="20">
        <f>(Tabla1622[[#This Row],[Columna9]]*100)/Tabla1622[[#This Row],[Columna8]]-100</f>
        <v>4.5883940620782653</v>
      </c>
      <c r="U26" s="5">
        <v>35.770000000000003</v>
      </c>
      <c r="V26" s="5">
        <v>10.06</v>
      </c>
      <c r="W26" s="20">
        <f>(Tabla1622[[#This Row],[Columna12]]*100)/Tabla1622[[#This Row],[Columna11]]-100</f>
        <v>-71.875873637126091</v>
      </c>
    </row>
    <row r="27" spans="1:23" ht="24.75" customHeight="1" x14ac:dyDescent="0.25">
      <c r="A27" s="2" t="s">
        <v>12</v>
      </c>
      <c r="B27" s="3">
        <f t="shared" ref="B27:H27" si="13">B13*100/$H13</f>
        <v>3.081285932457194</v>
      </c>
      <c r="C27" s="3">
        <f t="shared" si="13"/>
        <v>39.743462544706652</v>
      </c>
      <c r="D27" s="3">
        <f t="shared" si="13"/>
        <v>5.892629460276865</v>
      </c>
      <c r="E27" s="3">
        <f t="shared" si="13"/>
        <v>20.868450381743362</v>
      </c>
      <c r="F27" s="3">
        <f t="shared" si="13"/>
        <v>8.5034378875389844</v>
      </c>
      <c r="G27" s="3">
        <f t="shared" si="13"/>
        <v>21.91073379327694</v>
      </c>
      <c r="H27" s="3">
        <f t="shared" si="13"/>
        <v>100</v>
      </c>
      <c r="K27" s="2" t="s">
        <v>10</v>
      </c>
      <c r="L27" s="3">
        <v>8.1300000000000008</v>
      </c>
      <c r="M27" s="3">
        <v>8.76</v>
      </c>
      <c r="N27" s="19">
        <f>(Tabla1622[[#This Row],[Columna3]]*100/Tabla1622[[#This Row],[Columna2]])-100</f>
        <v>7.7490774907748943</v>
      </c>
      <c r="O27" s="3">
        <v>155.31</v>
      </c>
      <c r="P27" s="3">
        <v>151.12</v>
      </c>
      <c r="Q27" s="19">
        <f>(Tabla1622[[#This Row],[Columna6]]*100)/Tabla1622[[#This Row],[Columna5]]-100</f>
        <v>-2.6978301461592906</v>
      </c>
      <c r="R27" s="3">
        <v>51.24</v>
      </c>
      <c r="S27" s="3">
        <v>53.509371600000001</v>
      </c>
      <c r="T27" s="19">
        <f>(Tabla1622[[#This Row],[Columna9]]*100)/Tabla1622[[#This Row],[Columna8]]-100</f>
        <v>4.4289063231850179</v>
      </c>
      <c r="U27" s="3">
        <v>66.66</v>
      </c>
      <c r="V27" s="3">
        <v>69.77</v>
      </c>
      <c r="W27" s="19">
        <f>(Tabla1622[[#This Row],[Columna12]]*100)/Tabla1622[[#This Row],[Columna11]]-100</f>
        <v>4.6654665466546703</v>
      </c>
    </row>
    <row r="28" spans="1:23" ht="24.75" customHeight="1" x14ac:dyDescent="0.25">
      <c r="A28" s="4" t="s">
        <v>13</v>
      </c>
      <c r="B28" s="5">
        <f t="shared" ref="B28:H28" si="14">B14*100/$H14</f>
        <v>3.3602387417266759</v>
      </c>
      <c r="C28" s="5">
        <f t="shared" si="14"/>
        <v>37.845915619614217</v>
      </c>
      <c r="D28" s="5">
        <f t="shared" si="14"/>
        <v>9.667684896725536</v>
      </c>
      <c r="E28" s="5">
        <f t="shared" si="14"/>
        <v>17.598802533744209</v>
      </c>
      <c r="F28" s="5">
        <f t="shared" si="14"/>
        <v>8.4496684910178441</v>
      </c>
      <c r="G28" s="5">
        <f t="shared" si="14"/>
        <v>23.077689717171523</v>
      </c>
      <c r="H28" s="5">
        <f t="shared" si="14"/>
        <v>100</v>
      </c>
      <c r="K28" s="4" t="s">
        <v>11</v>
      </c>
      <c r="L28" s="5">
        <v>6.45</v>
      </c>
      <c r="M28" s="5">
        <v>6.42</v>
      </c>
      <c r="N28" s="20">
        <f>(Tabla1622[[#This Row],[Columna3]]*100/Tabla1622[[#This Row],[Columna2]])-100</f>
        <v>-0.46511627906977537</v>
      </c>
      <c r="O28" s="5">
        <v>78.11</v>
      </c>
      <c r="P28" s="5">
        <v>89.43</v>
      </c>
      <c r="Q28" s="20">
        <f>(Tabla1622[[#This Row],[Columna6]]*100)/Tabla1622[[#This Row],[Columna5]]-100</f>
        <v>14.492382537447185</v>
      </c>
      <c r="R28" s="5">
        <v>10.95</v>
      </c>
      <c r="S28" s="5">
        <v>11.76762433</v>
      </c>
      <c r="T28" s="20">
        <f>(Tabla1622[[#This Row],[Columna9]]*100)/Tabla1622[[#This Row],[Columna8]]-100</f>
        <v>7.4668888584475042</v>
      </c>
      <c r="U28" s="5">
        <v>35.6</v>
      </c>
      <c r="V28" s="5">
        <v>39.409999999999997</v>
      </c>
      <c r="W28" s="20">
        <f>(Tabla1622[[#This Row],[Columna12]]*100)/Tabla1622[[#This Row],[Columna11]]-100</f>
        <v>10.702247191011224</v>
      </c>
    </row>
    <row r="29" spans="1:23" ht="24.75" customHeight="1" x14ac:dyDescent="0.25">
      <c r="A29" s="2" t="s">
        <v>14</v>
      </c>
      <c r="B29" s="3">
        <f t="shared" ref="B29:H29" si="15">B15*100/$H15</f>
        <v>1.3124368103151607</v>
      </c>
      <c r="C29" s="3">
        <f t="shared" si="15"/>
        <v>44.419516270244102</v>
      </c>
      <c r="D29" s="3">
        <f t="shared" si="15"/>
        <v>7.4362348217863623</v>
      </c>
      <c r="E29" s="3">
        <f t="shared" si="15"/>
        <v>16.960010893861408</v>
      </c>
      <c r="F29" s="3">
        <f t="shared" si="15"/>
        <v>5.947556953787366</v>
      </c>
      <c r="G29" s="3">
        <f t="shared" si="15"/>
        <v>23.924244250005589</v>
      </c>
      <c r="H29" s="3">
        <f t="shared" si="15"/>
        <v>100</v>
      </c>
      <c r="K29" s="2" t="s">
        <v>12</v>
      </c>
      <c r="L29" s="3">
        <v>5.47</v>
      </c>
      <c r="M29" s="3">
        <v>5.41</v>
      </c>
      <c r="N29" s="19">
        <f>(Tabla1622[[#This Row],[Columna3]]*100/Tabla1622[[#This Row],[Columna2]])-100</f>
        <v>-1.0968921389396655</v>
      </c>
      <c r="O29" s="3">
        <v>68.2</v>
      </c>
      <c r="P29" s="3">
        <v>69.78</v>
      </c>
      <c r="Q29" s="19">
        <f>(Tabla1622[[#This Row],[Columna6]]*100)/Tabla1622[[#This Row],[Columna5]]-100</f>
        <v>2.3167155425219903</v>
      </c>
      <c r="R29" s="3">
        <v>12.52</v>
      </c>
      <c r="S29" s="3">
        <v>10.346045800000001</v>
      </c>
      <c r="T29" s="19">
        <f>(Tabla1622[[#This Row],[Columna9]]*100)/Tabla1622[[#This Row],[Columna8]]-100</f>
        <v>-17.363851437699665</v>
      </c>
      <c r="U29" s="3">
        <v>28.99</v>
      </c>
      <c r="V29" s="3">
        <v>36.64</v>
      </c>
      <c r="W29" s="19">
        <f>(Tabla1622[[#This Row],[Columna12]]*100)/Tabla1622[[#This Row],[Columna11]]-100</f>
        <v>26.388409796481554</v>
      </c>
    </row>
    <row r="30" spans="1:23" ht="24.75" customHeight="1" x14ac:dyDescent="0.25">
      <c r="A30" s="6"/>
      <c r="B30" s="7"/>
      <c r="C30" s="7"/>
      <c r="D30" s="7"/>
      <c r="E30" s="7"/>
      <c r="F30" s="11"/>
      <c r="G30" s="11"/>
      <c r="K30" s="4" t="s">
        <v>13</v>
      </c>
      <c r="L30" s="5">
        <v>20.260000000000002</v>
      </c>
      <c r="M30" s="5">
        <v>21.57</v>
      </c>
      <c r="N30" s="20">
        <f>(Tabla1622[[#This Row],[Columna3]]*100/Tabla1622[[#This Row],[Columna2]])-100</f>
        <v>6.4659427443237831</v>
      </c>
      <c r="O30" s="5">
        <v>213.51</v>
      </c>
      <c r="P30" s="5">
        <v>242.94</v>
      </c>
      <c r="Q30" s="20">
        <f>(Tabla1622[[#This Row],[Columna6]]*100)/Tabla1622[[#This Row],[Columna5]]-100</f>
        <v>13.783897709709152</v>
      </c>
      <c r="R30" s="5">
        <v>55.59</v>
      </c>
      <c r="S30" s="5">
        <v>62.058674769999996</v>
      </c>
      <c r="T30" s="20">
        <f>(Tabla1622[[#This Row],[Columna9]]*100)/Tabla1622[[#This Row],[Columna8]]-100</f>
        <v>11.636400017988834</v>
      </c>
      <c r="U30" s="5">
        <v>108.19</v>
      </c>
      <c r="V30" s="5">
        <v>112.97</v>
      </c>
      <c r="W30" s="20">
        <f>(Tabla1622[[#This Row],[Columna12]]*100)/Tabla1622[[#This Row],[Columna11]]-100</f>
        <v>4.4181532489139528</v>
      </c>
    </row>
    <row r="31" spans="1:23" ht="15" customHeight="1" x14ac:dyDescent="0.25">
      <c r="K31" s="2" t="s">
        <v>14</v>
      </c>
      <c r="L31" s="3">
        <v>2.98</v>
      </c>
      <c r="M31" s="3">
        <v>2.84</v>
      </c>
      <c r="N31" s="19">
        <f>(Tabla1622[[#This Row],[Columna3]]*100/Tabla1622[[#This Row],[Columna2]])-100</f>
        <v>-4.6979865771812115</v>
      </c>
      <c r="O31" s="3">
        <v>80.48</v>
      </c>
      <c r="P31" s="3">
        <v>96.12</v>
      </c>
      <c r="Q31" s="19">
        <f>(Tabla1622[[#This Row],[Columna6]]*100)/Tabla1622[[#This Row],[Columna5]]-100</f>
        <v>19.433399602385677</v>
      </c>
      <c r="R31" s="3">
        <v>15.27</v>
      </c>
      <c r="S31" s="3">
        <v>16.091370440000002</v>
      </c>
      <c r="T31" s="19">
        <f>(Tabla1622[[#This Row],[Columna9]]*100)/Tabla1622[[#This Row],[Columna8]]-100</f>
        <v>5.3789812704649904</v>
      </c>
      <c r="U31" s="3">
        <v>34.659999999999997</v>
      </c>
      <c r="V31" s="3">
        <v>36.700000000000003</v>
      </c>
      <c r="W31" s="19">
        <f>(Tabla1622[[#This Row],[Columna12]]*100)/Tabla1622[[#This Row],[Columna11]]-100</f>
        <v>5.8857472590883049</v>
      </c>
    </row>
    <row r="32" spans="1:23" x14ac:dyDescent="0.25">
      <c r="K32" s="6" t="s">
        <v>15</v>
      </c>
      <c r="L32" s="7">
        <v>90.65</v>
      </c>
      <c r="M32" s="7">
        <v>94.259999999999991</v>
      </c>
      <c r="N32" s="21">
        <f>(Tabla1622[[#This Row],[Columna3]]*100/Tabla1622[[#This Row],[Columna2]])-100</f>
        <v>3.9823496966354099</v>
      </c>
      <c r="O32" s="7">
        <v>1093.94</v>
      </c>
      <c r="P32" s="7">
        <v>1174.04</v>
      </c>
      <c r="Q32" s="21">
        <f>(Tabla1622[[#This Row],[Columna6]]*100)/Tabla1622[[#This Row],[Columna5]]-100</f>
        <v>7.3221566082234801</v>
      </c>
      <c r="R32" s="7">
        <v>254.1</v>
      </c>
      <c r="S32" s="7">
        <v>269.90308693999998</v>
      </c>
      <c r="T32" s="21">
        <f>(Tabla1622[[#This Row],[Columna9]]*100)/Tabla1622[[#This Row],[Columna8]]-100</f>
        <v>6.219239252262895</v>
      </c>
      <c r="U32" s="7">
        <v>510.95</v>
      </c>
      <c r="V32" s="7">
        <v>532.68000000000006</v>
      </c>
      <c r="W32" s="21">
        <f>(Tabla1622[[#This Row],[Columna12]]*100)/Tabla1622[[#This Row],[Columna11]]-100</f>
        <v>4.2528623152950615</v>
      </c>
    </row>
    <row r="33" spans="11:23" x14ac:dyDescent="0.25">
      <c r="K33" s="8" t="s">
        <v>16</v>
      </c>
      <c r="L33" s="9">
        <v>3.1</v>
      </c>
      <c r="M33" s="9">
        <v>3.0468242319533525</v>
      </c>
      <c r="N33" s="22" t="s">
        <v>27</v>
      </c>
      <c r="O33" s="9">
        <v>37.299999999999997</v>
      </c>
      <c r="P33" s="9">
        <v>37.949220467669363</v>
      </c>
      <c r="Q33" s="22" t="s">
        <v>27</v>
      </c>
      <c r="R33" s="9">
        <v>8.6999999999999993</v>
      </c>
      <c r="S33" s="9">
        <v>8.7242442771886743</v>
      </c>
      <c r="T33" s="22" t="s">
        <v>27</v>
      </c>
      <c r="U33" s="9">
        <v>17.399999999999999</v>
      </c>
      <c r="V33" s="9">
        <v>17.218144832133589</v>
      </c>
      <c r="W33" s="22" t="s">
        <v>27</v>
      </c>
    </row>
    <row r="34" spans="11:23" x14ac:dyDescent="0.25">
      <c r="K34" s="2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1:23" x14ac:dyDescent="0.25">
      <c r="K35" s="1"/>
      <c r="L35" s="31" t="s">
        <v>28</v>
      </c>
      <c r="M35" s="31"/>
      <c r="N35" s="31"/>
      <c r="O35" s="31" t="s">
        <v>28</v>
      </c>
      <c r="P35" s="31"/>
      <c r="Q35" s="31"/>
      <c r="R35" s="32" t="s">
        <v>17</v>
      </c>
      <c r="S35" s="32"/>
      <c r="T35" s="32"/>
      <c r="U35" s="1"/>
      <c r="V35" s="1"/>
    </row>
    <row r="36" spans="11:23" x14ac:dyDescent="0.25">
      <c r="K36" s="1"/>
      <c r="L36" s="33" t="s">
        <v>29</v>
      </c>
      <c r="M36" s="33"/>
      <c r="N36" s="33"/>
      <c r="O36" s="33" t="s">
        <v>30</v>
      </c>
      <c r="P36" s="33"/>
      <c r="Q36" s="33"/>
      <c r="R36" s="32"/>
      <c r="S36" s="32"/>
      <c r="T36" s="32"/>
      <c r="U36" s="1"/>
      <c r="V36" s="1"/>
    </row>
    <row r="37" spans="11:23" x14ac:dyDescent="0.25">
      <c r="K37" s="1"/>
      <c r="L37" s="29">
        <v>2023</v>
      </c>
      <c r="M37" s="29">
        <v>2024</v>
      </c>
      <c r="N37" s="17" t="s">
        <v>25</v>
      </c>
      <c r="O37" s="29">
        <v>2023</v>
      </c>
      <c r="P37" s="29">
        <v>2024</v>
      </c>
      <c r="Q37" s="17" t="s">
        <v>25</v>
      </c>
      <c r="R37" s="29">
        <v>2023</v>
      </c>
      <c r="S37" s="29">
        <v>2024</v>
      </c>
      <c r="T37" s="17" t="s">
        <v>25</v>
      </c>
      <c r="U37" s="1"/>
      <c r="V37" s="1"/>
    </row>
    <row r="38" spans="11:23" x14ac:dyDescent="0.25">
      <c r="K38" s="1"/>
      <c r="L38" s="30"/>
      <c r="M38" s="30"/>
      <c r="N38" s="18" t="s">
        <v>26</v>
      </c>
      <c r="O38" s="30"/>
      <c r="P38" s="30"/>
      <c r="Q38" s="18" t="s">
        <v>26</v>
      </c>
      <c r="R38" s="30"/>
      <c r="S38" s="30"/>
      <c r="T38" s="18" t="s">
        <v>26</v>
      </c>
      <c r="U38" s="1"/>
      <c r="V38" s="1"/>
    </row>
    <row r="39" spans="11:23" x14ac:dyDescent="0.25">
      <c r="K39" s="2" t="s">
        <v>31</v>
      </c>
      <c r="L39" s="3">
        <v>19.920000000000002</v>
      </c>
      <c r="M39" s="3">
        <v>19.28</v>
      </c>
      <c r="N39" s="19">
        <v>-3.2128514056225015</v>
      </c>
      <c r="O39" s="3">
        <v>48.76</v>
      </c>
      <c r="P39" s="3">
        <v>51.41</v>
      </c>
      <c r="Q39" s="19">
        <v>5.4347826086956559</v>
      </c>
      <c r="R39" s="3">
        <v>189.28</v>
      </c>
      <c r="S39" s="3">
        <v>197.23999999999998</v>
      </c>
      <c r="T39" s="19">
        <v>4.2054099746407303</v>
      </c>
      <c r="U39" s="1"/>
      <c r="V39" s="24"/>
    </row>
    <row r="40" spans="11:23" x14ac:dyDescent="0.25">
      <c r="K40" s="4" t="s">
        <v>7</v>
      </c>
      <c r="L40" s="5">
        <v>51.45</v>
      </c>
      <c r="M40" s="5">
        <v>65.78</v>
      </c>
      <c r="N40" s="20">
        <v>27.852283770651113</v>
      </c>
      <c r="O40" s="5">
        <v>117.8</v>
      </c>
      <c r="P40" s="5">
        <v>117.35</v>
      </c>
      <c r="Q40" s="20">
        <v>-0.38200339558574115</v>
      </c>
      <c r="R40" s="5">
        <v>505.9</v>
      </c>
      <c r="S40" s="5">
        <v>543.25</v>
      </c>
      <c r="T40" s="20">
        <v>7.3828819924886346</v>
      </c>
      <c r="U40" s="1"/>
      <c r="V40" s="24"/>
    </row>
    <row r="41" spans="11:23" x14ac:dyDescent="0.25">
      <c r="K41" s="2" t="s">
        <v>8</v>
      </c>
      <c r="L41" s="3">
        <v>32.9</v>
      </c>
      <c r="M41" s="3">
        <v>32.99</v>
      </c>
      <c r="N41" s="19">
        <v>0.27355623100304172</v>
      </c>
      <c r="O41" s="3">
        <v>123.04</v>
      </c>
      <c r="P41" s="3">
        <v>133.15</v>
      </c>
      <c r="Q41" s="19">
        <v>8.2168400520155984</v>
      </c>
      <c r="R41" s="3">
        <v>449.76</v>
      </c>
      <c r="S41" s="3">
        <v>493.04999999999995</v>
      </c>
      <c r="T41" s="19">
        <v>9.6251334044823835</v>
      </c>
      <c r="U41" s="1"/>
      <c r="V41" s="24"/>
    </row>
    <row r="42" spans="11:23" x14ac:dyDescent="0.25">
      <c r="K42" s="4" t="s">
        <v>9</v>
      </c>
      <c r="L42" s="5">
        <v>16.12</v>
      </c>
      <c r="M42" s="25">
        <v>17.7</v>
      </c>
      <c r="N42" s="20">
        <v>9.8014888337468875</v>
      </c>
      <c r="O42" s="5">
        <v>61.23</v>
      </c>
      <c r="P42" s="25">
        <v>68.86</v>
      </c>
      <c r="Q42" s="20">
        <v>12.461211824269157</v>
      </c>
      <c r="R42" s="25">
        <v>217.35</v>
      </c>
      <c r="S42" s="25">
        <v>200.20999999999998</v>
      </c>
      <c r="T42" s="20">
        <v>-7.885898320680937</v>
      </c>
      <c r="U42" s="1"/>
      <c r="V42" s="24"/>
      <c r="W42" s="26"/>
    </row>
    <row r="43" spans="11:23" x14ac:dyDescent="0.25">
      <c r="K43" s="2" t="s">
        <v>10</v>
      </c>
      <c r="L43" s="3">
        <v>37.4</v>
      </c>
      <c r="M43" s="3">
        <v>40.67</v>
      </c>
      <c r="N43" s="19">
        <v>8.7433155080213965</v>
      </c>
      <c r="O43" s="3">
        <v>95.17</v>
      </c>
      <c r="P43" s="3">
        <v>94.53</v>
      </c>
      <c r="Q43" s="19">
        <v>-0.67248082378901586</v>
      </c>
      <c r="R43" s="3">
        <v>413.9</v>
      </c>
      <c r="S43" s="3">
        <v>418.35937160000003</v>
      </c>
      <c r="T43" s="19">
        <v>1.0774031408552815</v>
      </c>
      <c r="U43" s="1"/>
      <c r="V43" s="24"/>
      <c r="W43" s="26"/>
    </row>
    <row r="44" spans="11:23" x14ac:dyDescent="0.25">
      <c r="K44" s="4" t="s">
        <v>11</v>
      </c>
      <c r="L44" s="5">
        <v>10.79</v>
      </c>
      <c r="M44" s="5">
        <v>13.2</v>
      </c>
      <c r="N44" s="20">
        <v>22.335495829471739</v>
      </c>
      <c r="O44" s="5">
        <v>61.27</v>
      </c>
      <c r="P44" s="5">
        <v>65.19</v>
      </c>
      <c r="Q44" s="20">
        <v>6.3979108862412204</v>
      </c>
      <c r="R44" s="5">
        <v>203.17</v>
      </c>
      <c r="S44" s="5">
        <v>225.41762433</v>
      </c>
      <c r="T44" s="20">
        <v>10.950250691539111</v>
      </c>
      <c r="U44" s="1"/>
      <c r="V44" s="24"/>
    </row>
    <row r="45" spans="11:23" x14ac:dyDescent="0.25">
      <c r="K45" s="2" t="s">
        <v>12</v>
      </c>
      <c r="L45" s="3">
        <v>13.33</v>
      </c>
      <c r="M45" s="3">
        <v>14.93</v>
      </c>
      <c r="N45" s="19">
        <v>12.003000750187553</v>
      </c>
      <c r="O45" s="3">
        <v>39.82</v>
      </c>
      <c r="P45" s="3">
        <v>38.47</v>
      </c>
      <c r="Q45" s="19">
        <v>-3.3902561526870869</v>
      </c>
      <c r="R45" s="3">
        <v>168.33</v>
      </c>
      <c r="S45" s="3">
        <v>175.5760458</v>
      </c>
      <c r="T45" s="19">
        <v>4.304666904295118</v>
      </c>
      <c r="U45" s="1"/>
      <c r="V45" s="24"/>
    </row>
    <row r="46" spans="11:23" x14ac:dyDescent="0.25">
      <c r="K46" s="4" t="s">
        <v>13</v>
      </c>
      <c r="L46" s="5">
        <v>53.48</v>
      </c>
      <c r="M46" s="5">
        <v>54.24</v>
      </c>
      <c r="N46" s="20">
        <v>1.421091997008233</v>
      </c>
      <c r="O46" s="5">
        <v>137.1</v>
      </c>
      <c r="P46" s="5">
        <v>148.13999999999999</v>
      </c>
      <c r="Q46" s="20">
        <v>8.0525164113785479</v>
      </c>
      <c r="R46" s="5">
        <v>588.14</v>
      </c>
      <c r="S46" s="5">
        <v>641.91867476999994</v>
      </c>
      <c r="T46" s="20">
        <v>9.1438560155745137</v>
      </c>
      <c r="U46" s="1"/>
      <c r="V46" s="24"/>
    </row>
    <row r="47" spans="11:23" x14ac:dyDescent="0.25">
      <c r="K47" s="2" t="s">
        <v>14</v>
      </c>
      <c r="L47" s="3">
        <v>12.54</v>
      </c>
      <c r="M47" s="3">
        <v>12.87</v>
      </c>
      <c r="N47" s="19">
        <v>2.6315789473684248</v>
      </c>
      <c r="O47" s="3">
        <v>50.3</v>
      </c>
      <c r="P47" s="3">
        <v>51.77</v>
      </c>
      <c r="Q47" s="19">
        <v>2.9224652087475249</v>
      </c>
      <c r="R47" s="3">
        <v>196.23</v>
      </c>
      <c r="S47" s="3">
        <v>216.39137044000003</v>
      </c>
      <c r="T47" s="19">
        <v>10.274356846557637</v>
      </c>
      <c r="U47" s="1"/>
      <c r="V47" s="24"/>
    </row>
    <row r="48" spans="11:23" x14ac:dyDescent="0.25">
      <c r="K48" s="6" t="s">
        <v>15</v>
      </c>
      <c r="L48" s="7">
        <v>247.93</v>
      </c>
      <c r="M48" s="7">
        <v>253.96000000000004</v>
      </c>
      <c r="N48" s="21">
        <v>2.4321381034969676</v>
      </c>
      <c r="O48" s="7">
        <v>734.49</v>
      </c>
      <c r="P48" s="7">
        <v>768.87</v>
      </c>
      <c r="Q48" s="21">
        <v>4.6807989217007702</v>
      </c>
      <c r="R48" s="7">
        <v>2932.06</v>
      </c>
      <c r="S48" s="7">
        <v>3093.7130869399998</v>
      </c>
      <c r="T48" s="21">
        <v>5.5132939619243899</v>
      </c>
      <c r="U48" s="1"/>
      <c r="V48" s="24"/>
    </row>
    <row r="49" spans="11:22" x14ac:dyDescent="0.25">
      <c r="K49" s="8" t="s">
        <v>16</v>
      </c>
      <c r="L49" s="9">
        <v>8.5</v>
      </c>
      <c r="M49" s="9">
        <v>8.2089060253222303</v>
      </c>
      <c r="N49" s="22" t="s">
        <v>27</v>
      </c>
      <c r="O49" s="9">
        <v>25.1</v>
      </c>
      <c r="P49" s="9">
        <v>24.852660165732804</v>
      </c>
      <c r="Q49" s="22" t="s">
        <v>27</v>
      </c>
      <c r="R49" s="9">
        <v>100</v>
      </c>
      <c r="S49" s="27">
        <v>100.00000000000001</v>
      </c>
      <c r="T49" s="22" t="s">
        <v>27</v>
      </c>
      <c r="U49" s="1"/>
      <c r="V49" s="24"/>
    </row>
  </sheetData>
  <mergeCells count="30">
    <mergeCell ref="F5:F6"/>
    <mergeCell ref="G5:G6"/>
    <mergeCell ref="H5:H6"/>
    <mergeCell ref="E5:E6"/>
    <mergeCell ref="B5:B6"/>
    <mergeCell ref="C5:C6"/>
    <mergeCell ref="D5:D6"/>
    <mergeCell ref="L20:N20"/>
    <mergeCell ref="O20:Q20"/>
    <mergeCell ref="R20:T20"/>
    <mergeCell ref="U20:W20"/>
    <mergeCell ref="L21:L22"/>
    <mergeCell ref="M21:M22"/>
    <mergeCell ref="O21:O22"/>
    <mergeCell ref="P21:P22"/>
    <mergeCell ref="R21:R22"/>
    <mergeCell ref="S21:S22"/>
    <mergeCell ref="U21:U22"/>
    <mergeCell ref="V21:V22"/>
    <mergeCell ref="L35:N35"/>
    <mergeCell ref="O35:Q35"/>
    <mergeCell ref="R35:T36"/>
    <mergeCell ref="L36:N36"/>
    <mergeCell ref="O36:Q36"/>
    <mergeCell ref="S37:S38"/>
    <mergeCell ref="L37:L38"/>
    <mergeCell ref="M37:M38"/>
    <mergeCell ref="O37:O38"/>
    <mergeCell ref="P37:P38"/>
    <mergeCell ref="R37:R38"/>
  </mergeCells>
  <pageMargins left="0.7" right="0.7" top="0.75" bottom="0.75" header="0.3" footer="0.3"/>
  <drawing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 1.8.2-11</vt:lpstr>
      <vt:lpstr>BaseDatos</vt:lpstr>
      <vt:lpstr>'G 1.8.2-11'!Área_de_impresión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2024-01-18T11:30:13Z</cp:lastPrinted>
  <dcterms:created xsi:type="dcterms:W3CDTF">2014-09-09T11:15:00Z</dcterms:created>
  <dcterms:modified xsi:type="dcterms:W3CDTF">2025-01-22T14:15:41Z</dcterms:modified>
</cp:coreProperties>
</file>