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1\"/>
    </mc:Choice>
  </mc:AlternateContent>
  <xr:revisionPtr revIDLastSave="0" documentId="13_ncr:1_{D41B0230-EA23-4650-ACB4-251F280F02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4" sheetId="8" r:id="rId1"/>
    <sheet name="Histórico" sheetId="9" r:id="rId2"/>
  </sheets>
  <definedNames>
    <definedName name="_xlnm.Print_Area" localSheetId="0">'1.9.1-4'!$A$1:$C$1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9" l="1"/>
  <c r="J55" i="9"/>
  <c r="I63" i="9"/>
  <c r="I55" i="9"/>
  <c r="H63" i="9"/>
  <c r="H62" i="9"/>
  <c r="H55" i="9"/>
  <c r="H54" i="9"/>
  <c r="H60" i="9"/>
  <c r="H52" i="9"/>
  <c r="H59" i="9"/>
  <c r="H51" i="9"/>
  <c r="G64" i="9"/>
  <c r="G61" i="9"/>
  <c r="H61" i="9" s="1"/>
  <c r="H53" i="9"/>
  <c r="G56" i="9"/>
  <c r="G53" i="9"/>
  <c r="C63" i="9"/>
  <c r="D63" i="9"/>
  <c r="C62" i="9"/>
  <c r="D62" i="9" s="1"/>
  <c r="C61" i="9"/>
  <c r="D61" i="9" s="1"/>
  <c r="C60" i="9"/>
  <c r="E60" i="9" s="1"/>
  <c r="C59" i="9"/>
  <c r="C55" i="9"/>
  <c r="E55" i="9" s="1"/>
  <c r="C54" i="9"/>
  <c r="D54" i="9" s="1"/>
  <c r="C53" i="9"/>
  <c r="E53" i="9" s="1"/>
  <c r="C52" i="9"/>
  <c r="E52" i="9" s="1"/>
  <c r="C51" i="9"/>
  <c r="E51" i="9" s="1"/>
  <c r="E63" i="9"/>
  <c r="E59" i="9"/>
  <c r="D59" i="9"/>
  <c r="D55" i="9"/>
  <c r="E54" i="9"/>
  <c r="D51" i="9"/>
  <c r="E45" i="9"/>
  <c r="D45" i="9"/>
  <c r="E44" i="9"/>
  <c r="D44" i="9"/>
  <c r="E43" i="9"/>
  <c r="D43" i="9"/>
  <c r="E42" i="9"/>
  <c r="D42" i="9"/>
  <c r="E41" i="9"/>
  <c r="D41" i="9"/>
  <c r="E37" i="9"/>
  <c r="D37" i="9"/>
  <c r="E36" i="9"/>
  <c r="D36" i="9"/>
  <c r="E35" i="9"/>
  <c r="D35" i="9"/>
  <c r="E34" i="9"/>
  <c r="D34" i="9"/>
  <c r="E33" i="9"/>
  <c r="D33" i="9"/>
  <c r="I20" i="9"/>
  <c r="I21" i="9"/>
  <c r="I22" i="9"/>
  <c r="I23" i="9"/>
  <c r="I19" i="9"/>
  <c r="H20" i="9"/>
  <c r="H21" i="9"/>
  <c r="H22" i="9"/>
  <c r="H23" i="9"/>
  <c r="H19" i="9"/>
  <c r="I12" i="9"/>
  <c r="I13" i="9"/>
  <c r="I14" i="9"/>
  <c r="I15" i="9"/>
  <c r="I11" i="9"/>
  <c r="H12" i="9"/>
  <c r="H13" i="9"/>
  <c r="H14" i="9"/>
  <c r="H15" i="9"/>
  <c r="H11" i="9"/>
  <c r="P26" i="9"/>
  <c r="O26" i="9"/>
  <c r="N26" i="9"/>
  <c r="P21" i="9"/>
  <c r="O21" i="9"/>
  <c r="N21" i="9"/>
  <c r="P18" i="9"/>
  <c r="O18" i="9"/>
  <c r="N18" i="9"/>
  <c r="P15" i="9"/>
  <c r="O15" i="9"/>
  <c r="N15" i="9"/>
  <c r="E62" i="9" l="1"/>
  <c r="E61" i="9"/>
  <c r="D60" i="9"/>
  <c r="D53" i="9"/>
  <c r="D52" i="9"/>
</calcChain>
</file>

<file path=xl/sharedStrings.xml><?xml version="1.0" encoding="utf-8"?>
<sst xmlns="http://schemas.openxmlformats.org/spreadsheetml/2006/main" count="161" uniqueCount="62">
  <si>
    <t>Absoluta</t>
  </si>
  <si>
    <t>Porcentual</t>
  </si>
  <si>
    <t>España</t>
  </si>
  <si>
    <t>Castilla y León</t>
  </si>
  <si>
    <t>Microempresa</t>
  </si>
  <si>
    <t>Pequeña</t>
  </si>
  <si>
    <t>Mediana</t>
  </si>
  <si>
    <t>Grande</t>
  </si>
  <si>
    <t>Sin asalariados</t>
  </si>
  <si>
    <t>(1 de enero de cada año)</t>
  </si>
  <si>
    <t xml:space="preserve">                   Medianas empresas: de 50 a 199 asalariados; Grandes empresas: de 200 ó más asalariados.</t>
  </si>
  <si>
    <t>Cuadro 1.9.1-4</t>
  </si>
  <si>
    <t>Fuente:  Elaboración propia a partir de datos del Directorio Central de Empresas (DIRCE). INE.</t>
  </si>
  <si>
    <r>
      <t>Nota:</t>
    </r>
    <r>
      <rPr>
        <vertAlign val="superscript"/>
        <sz val="11"/>
        <color theme="1"/>
        <rFont val="Calibri"/>
        <family val="2"/>
        <scheme val="minor"/>
      </rPr>
      <t xml:space="preserve">          (1) </t>
    </r>
    <r>
      <rPr>
        <sz val="11"/>
        <color theme="1"/>
        <rFont val="Calibri"/>
        <family val="2"/>
        <scheme val="minor"/>
      </rPr>
      <t>Sin asalariados;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Microempresas: de 1 a 9 asalariados; Pequeñas empresas: de 10 a 49 asalariados: </t>
    </r>
  </si>
  <si>
    <r>
      <t xml:space="preserve">Número de empresas en Castilla y León y España por tamaño de la empresa </t>
    </r>
    <r>
      <rPr>
        <b/>
        <vertAlign val="superscript"/>
        <sz val="11"/>
        <color rgb="FF000000"/>
        <rFont val="Calibri"/>
        <family val="2"/>
        <scheme val="minor"/>
      </rPr>
      <t xml:space="preserve">(1), </t>
    </r>
    <r>
      <rPr>
        <b/>
        <sz val="11"/>
        <color rgb="FF000000"/>
        <rFont val="Calibri"/>
        <family val="2"/>
        <scheme val="minor"/>
      </rPr>
      <t>2008, 2020, 2021 y 2022</t>
    </r>
  </si>
  <si>
    <t>Variación 2021/2022</t>
  </si>
  <si>
    <t>Variación 2008/2022</t>
  </si>
  <si>
    <t>ESPAÑA</t>
  </si>
  <si>
    <t>CASTILLA Y LEÓN</t>
  </si>
  <si>
    <t xml:space="preserve"> </t>
  </si>
  <si>
    <t>Total CNAE</t>
  </si>
  <si>
    <t>Total</t>
  </si>
  <si>
    <t>2022</t>
  </si>
  <si>
    <t>2021</t>
  </si>
  <si>
    <t>2020</t>
  </si>
  <si>
    <t>De 1 a 2</t>
  </si>
  <si>
    <t xml:space="preserve">De 3 a 5 </t>
  </si>
  <si>
    <t xml:space="preserve">De 6 a 9 </t>
  </si>
  <si>
    <t>Microempresas</t>
  </si>
  <si>
    <t>De 10 a 19</t>
  </si>
  <si>
    <t xml:space="preserve">De 20 a 49 </t>
  </si>
  <si>
    <t>Pequeñas empresas</t>
  </si>
  <si>
    <t>De 50 a 99</t>
  </si>
  <si>
    <t>De 100 a 199</t>
  </si>
  <si>
    <t>Medianas empresas</t>
  </si>
  <si>
    <t>De 200 a 249</t>
  </si>
  <si>
    <t>De 250 a 999</t>
  </si>
  <si>
    <t>De 1000 a 4999</t>
  </si>
  <si>
    <t>De 5000 o más asalariados</t>
  </si>
  <si>
    <t>GRANDE</t>
  </si>
  <si>
    <r>
      <t xml:space="preserve">CLASIFICACIÓN DE LAS EMPRESAS EN CASTILLA Y LEÓN POR ESTRATO DE ASALARIADOS
</t>
    </r>
    <r>
      <rPr>
        <sz val="10"/>
        <color indexed="18"/>
        <rFont val="Arial"/>
        <family val="2"/>
      </rPr>
      <t xml:space="preserve"> (A 1 DE ENERO)</t>
    </r>
  </si>
  <si>
    <t>Estrato de Asalariados</t>
  </si>
  <si>
    <t>Año 2020</t>
  </si>
  <si>
    <t>Año 2021</t>
  </si>
  <si>
    <t>Año 2022</t>
  </si>
  <si>
    <t>Micro</t>
  </si>
  <si>
    <t>Hasta 9</t>
  </si>
  <si>
    <t xml:space="preserve">Pequeña </t>
  </si>
  <si>
    <t>De 10 a 49</t>
  </si>
  <si>
    <t>De 50 a 199</t>
  </si>
  <si>
    <t>200 y más</t>
  </si>
  <si>
    <t>TOTAL</t>
  </si>
  <si>
    <t>Variación 2022/2023</t>
  </si>
  <si>
    <r>
      <t>Nota:</t>
    </r>
    <r>
      <rPr>
        <vertAlign val="superscript"/>
        <sz val="11"/>
        <color theme="1"/>
        <rFont val="Calibri"/>
        <family val="2"/>
        <scheme val="minor"/>
      </rPr>
      <t xml:space="preserve">          (1) </t>
    </r>
    <r>
      <rPr>
        <sz val="11"/>
        <color theme="1"/>
        <rFont val="Calibri"/>
        <family val="2"/>
        <scheme val="minor"/>
      </rPr>
      <t>Sin asalariados;</t>
    </r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Microempresas: de 1 a 9 asalariados; Pequeñas empresas: de 10 a 49 asalariados: </t>
    </r>
  </si>
  <si>
    <t>Total Nacional</t>
  </si>
  <si>
    <t>07 Castilla y León</t>
  </si>
  <si>
    <t xml:space="preserve">    2024</t>
  </si>
  <si>
    <t>De 3 a 5</t>
  </si>
  <si>
    <t>De 6 a 9</t>
  </si>
  <si>
    <t>De 20 a 49</t>
  </si>
  <si>
    <r>
      <t xml:space="preserve">Número de empresas en Castilla y León y España por tamaño de la empresa 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>,</t>
    </r>
    <r>
      <rPr>
        <b/>
        <vertAlign val="superscript"/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2023 y 2024</t>
    </r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</si>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</sst>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9"/>
      <color indexed="18"/>
      <name val="Arial"/>
      <family val="2"/>
    </font>
    <font>
      <b/>
      <sz val="10"/>
      <color indexed="8"/>
      <name val="Arial"/>
    </font>
    <font>
      <sz val="9"/>
      <color indexed="8"/>
      <name val="Arial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89BEBA"/>
      </patternFill>
    </fill>
    <fill>
      <patternFill patternType="solid">
        <fgColor rgb="FFDDEEEC"/>
      </patternFill>
    </fill>
    <fill>
      <patternFill patternType="solid">
        <fgColor rgb="FFF3F4F7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2"/>
      </left>
      <right/>
      <top style="double">
        <color indexed="62"/>
      </top>
      <bottom style="thin">
        <color indexed="62"/>
      </bottom>
      <diagonal/>
    </border>
    <border>
      <left/>
      <right/>
      <top style="double">
        <color indexed="62"/>
      </top>
      <bottom style="thin">
        <color indexed="62"/>
      </bottom>
      <diagonal/>
    </border>
    <border>
      <left/>
      <right style="double">
        <color indexed="62"/>
      </right>
      <top style="double">
        <color indexed="62"/>
      </top>
      <bottom style="thin">
        <color indexed="62"/>
      </bottom>
      <diagonal/>
    </border>
    <border>
      <left style="double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double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double">
        <color indexed="62"/>
      </right>
      <top style="hair">
        <color indexed="62"/>
      </top>
      <bottom style="hair">
        <color indexed="62"/>
      </bottom>
      <diagonal/>
    </border>
    <border>
      <left style="double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double">
        <color indexed="62"/>
      </right>
      <top style="hair">
        <color indexed="62"/>
      </top>
      <bottom style="thin">
        <color indexed="62"/>
      </bottom>
      <diagonal/>
    </border>
    <border>
      <left style="double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double">
        <color indexed="62"/>
      </bottom>
      <diagonal/>
    </border>
    <border>
      <left style="thin">
        <color indexed="62"/>
      </left>
      <right style="double">
        <color indexed="62"/>
      </right>
      <top style="thin">
        <color indexed="62"/>
      </top>
      <bottom style="double">
        <color indexed="62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2" fillId="0" borderId="0"/>
    <xf numFmtId="0" fontId="3" fillId="0" borderId="0"/>
    <xf numFmtId="9" fontId="3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4" fillId="2" borderId="0" xfId="1" applyFont="1"/>
    <xf numFmtId="0" fontId="1" fillId="0" borderId="0" xfId="0" applyFont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5" borderId="0" xfId="0" applyFont="1" applyFill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 indent="2"/>
    </xf>
    <xf numFmtId="3" fontId="9" fillId="5" borderId="0" xfId="0" applyNumberFormat="1" applyFont="1" applyFill="1" applyAlignment="1">
      <alignment horizontal="right" vertical="center" indent="2"/>
    </xf>
    <xf numFmtId="3" fontId="9" fillId="0" borderId="0" xfId="0" applyNumberFormat="1" applyFont="1" applyAlignment="1">
      <alignment horizontal="right" vertical="center" wrapText="1" indent="2"/>
    </xf>
    <xf numFmtId="0" fontId="9" fillId="0" borderId="2" xfId="0" applyFont="1" applyBorder="1" applyAlignment="1">
      <alignment horizontal="right" vertical="center" wrapText="1" indent="2"/>
    </xf>
    <xf numFmtId="3" fontId="9" fillId="0" borderId="1" xfId="0" applyNumberFormat="1" applyFont="1" applyBorder="1" applyAlignment="1">
      <alignment horizontal="right" vertical="center" wrapText="1" indent="1"/>
    </xf>
    <xf numFmtId="3" fontId="9" fillId="5" borderId="0" xfId="0" applyNumberFormat="1" applyFont="1" applyFill="1" applyAlignment="1">
      <alignment horizontal="right" vertical="center" wrapText="1" indent="1"/>
    </xf>
    <xf numFmtId="3" fontId="9" fillId="0" borderId="0" xfId="0" applyNumberFormat="1" applyFont="1" applyAlignment="1">
      <alignment horizontal="right" vertical="center" wrapText="1" indent="1"/>
    </xf>
    <xf numFmtId="0" fontId="9" fillId="0" borderId="2" xfId="0" applyFont="1" applyBorder="1" applyAlignment="1">
      <alignment horizontal="right" vertical="center" wrapText="1" indent="1"/>
    </xf>
    <xf numFmtId="3" fontId="9" fillId="0" borderId="2" xfId="0" applyNumberFormat="1" applyFont="1" applyBorder="1" applyAlignment="1">
      <alignment horizontal="right" vertical="center" wrapText="1" indent="1"/>
    </xf>
    <xf numFmtId="0" fontId="9" fillId="5" borderId="0" xfId="0" applyFont="1" applyFill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1" fillId="0" borderId="1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164" fontId="9" fillId="0" borderId="1" xfId="0" applyNumberFormat="1" applyFont="1" applyBorder="1" applyAlignment="1">
      <alignment horizontal="right" vertical="center" wrapText="1" indent="2"/>
    </xf>
    <xf numFmtId="3" fontId="9" fillId="0" borderId="1" xfId="0" applyNumberFormat="1" applyFont="1" applyBorder="1" applyAlignment="1">
      <alignment horizontal="right" vertical="center" wrapText="1" indent="3"/>
    </xf>
    <xf numFmtId="165" fontId="9" fillId="0" borderId="1" xfId="0" applyNumberFormat="1" applyFont="1" applyBorder="1" applyAlignment="1">
      <alignment horizontal="right" vertical="center" wrapText="1" indent="3"/>
    </xf>
    <xf numFmtId="3" fontId="9" fillId="5" borderId="0" xfId="0" applyNumberFormat="1" applyFont="1" applyFill="1" applyAlignment="1">
      <alignment horizontal="right" vertical="center" wrapText="1" indent="3"/>
    </xf>
    <xf numFmtId="165" fontId="9" fillId="5" borderId="0" xfId="0" applyNumberFormat="1" applyFont="1" applyFill="1" applyAlignment="1">
      <alignment horizontal="right" vertical="center" wrapText="1" indent="3"/>
    </xf>
    <xf numFmtId="3" fontId="9" fillId="0" borderId="0" xfId="0" applyNumberFormat="1" applyFont="1" applyAlignment="1">
      <alignment horizontal="right" vertical="center" wrapText="1" indent="3"/>
    </xf>
    <xf numFmtId="165" fontId="9" fillId="0" borderId="0" xfId="0" applyNumberFormat="1" applyFont="1" applyAlignment="1">
      <alignment horizontal="right" vertical="center" wrapText="1" indent="3"/>
    </xf>
    <xf numFmtId="3" fontId="9" fillId="0" borderId="2" xfId="0" applyNumberFormat="1" applyFont="1" applyBorder="1" applyAlignment="1">
      <alignment horizontal="right" vertical="center" wrapText="1" indent="3"/>
    </xf>
    <xf numFmtId="165" fontId="9" fillId="0" borderId="2" xfId="0" applyNumberFormat="1" applyFont="1" applyBorder="1" applyAlignment="1">
      <alignment horizontal="right" vertical="center" wrapText="1" indent="3"/>
    </xf>
    <xf numFmtId="0" fontId="12" fillId="7" borderId="4" xfId="3" applyFill="1" applyBorder="1"/>
    <xf numFmtId="0" fontId="13" fillId="7" borderId="4" xfId="3" applyFont="1" applyFill="1" applyBorder="1" applyAlignment="1">
      <alignment horizontal="left"/>
    </xf>
    <xf numFmtId="0" fontId="13" fillId="8" borderId="4" xfId="3" applyFont="1" applyFill="1" applyBorder="1" applyAlignment="1">
      <alignment horizontal="center"/>
    </xf>
    <xf numFmtId="3" fontId="14" fillId="9" borderId="4" xfId="3" applyNumberFormat="1" applyFont="1" applyFill="1" applyBorder="1" applyAlignment="1">
      <alignment horizontal="right"/>
    </xf>
    <xf numFmtId="0" fontId="13" fillId="10" borderId="4" xfId="3" applyFont="1" applyFill="1" applyBorder="1" applyAlignment="1">
      <alignment horizontal="left"/>
    </xf>
    <xf numFmtId="3" fontId="15" fillId="10" borderId="4" xfId="3" applyNumberFormat="1" applyFont="1" applyFill="1" applyBorder="1" applyAlignment="1">
      <alignment horizontal="right"/>
    </xf>
    <xf numFmtId="3" fontId="3" fillId="13" borderId="12" xfId="4" applyNumberFormat="1" applyFill="1" applyBorder="1"/>
    <xf numFmtId="166" fontId="18" fillId="13" borderId="12" xfId="5" applyNumberFormat="1" applyFont="1" applyFill="1" applyBorder="1"/>
    <xf numFmtId="166" fontId="18" fillId="13" borderId="13" xfId="5" applyNumberFormat="1" applyFont="1" applyFill="1" applyBorder="1"/>
    <xf numFmtId="15" fontId="16" fillId="12" borderId="14" xfId="4" applyNumberFormat="1" applyFont="1" applyFill="1" applyBorder="1" applyAlignment="1">
      <alignment horizontal="left"/>
    </xf>
    <xf numFmtId="0" fontId="19" fillId="12" borderId="12" xfId="4" applyFont="1" applyFill="1" applyBorder="1" applyAlignment="1">
      <alignment horizontal="left" vertical="center" wrapText="1"/>
    </xf>
    <xf numFmtId="3" fontId="3" fillId="0" borderId="12" xfId="4" applyNumberFormat="1" applyBorder="1"/>
    <xf numFmtId="166" fontId="18" fillId="0" borderId="12" xfId="5" applyNumberFormat="1" applyFont="1" applyBorder="1"/>
    <xf numFmtId="166" fontId="18" fillId="0" borderId="13" xfId="5" applyNumberFormat="1" applyFont="1" applyBorder="1"/>
    <xf numFmtId="15" fontId="16" fillId="12" borderId="15" xfId="4" applyNumberFormat="1" applyFont="1" applyFill="1" applyBorder="1" applyAlignment="1">
      <alignment horizontal="left"/>
    </xf>
    <xf numFmtId="0" fontId="19" fillId="12" borderId="16" xfId="4" applyFont="1" applyFill="1" applyBorder="1" applyAlignment="1">
      <alignment horizontal="left" vertical="center" wrapText="1"/>
    </xf>
    <xf numFmtId="3" fontId="3" fillId="0" borderId="16" xfId="4" applyNumberFormat="1" applyBorder="1"/>
    <xf numFmtId="166" fontId="18" fillId="0" borderId="16" xfId="5" applyNumberFormat="1" applyFont="1" applyBorder="1"/>
    <xf numFmtId="166" fontId="18" fillId="0" borderId="17" xfId="5" applyNumberFormat="1" applyFont="1" applyBorder="1"/>
    <xf numFmtId="3" fontId="3" fillId="14" borderId="16" xfId="4" applyNumberFormat="1" applyFill="1" applyBorder="1"/>
    <xf numFmtId="166" fontId="18" fillId="0" borderId="17" xfId="5" applyNumberFormat="1" applyFont="1" applyFill="1" applyBorder="1"/>
    <xf numFmtId="15" fontId="16" fillId="12" borderId="18" xfId="4" applyNumberFormat="1" applyFont="1" applyFill="1" applyBorder="1" applyAlignment="1">
      <alignment horizontal="left"/>
    </xf>
    <xf numFmtId="0" fontId="19" fillId="12" borderId="19" xfId="4" applyFont="1" applyFill="1" applyBorder="1" applyAlignment="1">
      <alignment horizontal="left" vertical="center" wrapText="1"/>
    </xf>
    <xf numFmtId="3" fontId="3" fillId="14" borderId="19" xfId="4" applyNumberFormat="1" applyFill="1" applyBorder="1"/>
    <xf numFmtId="166" fontId="18" fillId="0" borderId="19" xfId="5" applyNumberFormat="1" applyFont="1" applyBorder="1"/>
    <xf numFmtId="3" fontId="3" fillId="0" borderId="19" xfId="4" applyNumberFormat="1" applyBorder="1"/>
    <xf numFmtId="166" fontId="18" fillId="0" borderId="20" xfId="5" applyNumberFormat="1" applyFont="1" applyFill="1" applyBorder="1"/>
    <xf numFmtId="15" fontId="16" fillId="12" borderId="21" xfId="4" applyNumberFormat="1" applyFont="1" applyFill="1" applyBorder="1" applyAlignment="1">
      <alignment horizontal="left"/>
    </xf>
    <xf numFmtId="0" fontId="19" fillId="12" borderId="22" xfId="4" applyFont="1" applyFill="1" applyBorder="1" applyAlignment="1">
      <alignment horizontal="left" vertical="center" wrapText="1"/>
    </xf>
    <xf numFmtId="3" fontId="18" fillId="0" borderId="22" xfId="4" applyNumberFormat="1" applyFont="1" applyBorder="1"/>
    <xf numFmtId="166" fontId="18" fillId="0" borderId="22" xfId="5" applyNumberFormat="1" applyFont="1" applyBorder="1"/>
    <xf numFmtId="166" fontId="18" fillId="0" borderId="23" xfId="5" applyNumberFormat="1" applyFont="1" applyBorder="1"/>
    <xf numFmtId="164" fontId="9" fillId="5" borderId="0" xfId="0" applyNumberFormat="1" applyFont="1" applyFill="1" applyAlignment="1">
      <alignment horizontal="right" vertical="center" wrapText="1" indent="2"/>
    </xf>
    <xf numFmtId="164" fontId="9" fillId="0" borderId="0" xfId="0" applyNumberFormat="1" applyFont="1" applyAlignment="1">
      <alignment horizontal="right" vertical="center" wrapText="1" indent="2"/>
    </xf>
    <xf numFmtId="164" fontId="9" fillId="0" borderId="2" xfId="0" applyNumberFormat="1" applyFont="1" applyBorder="1" applyAlignment="1">
      <alignment horizontal="right" vertical="center" wrapText="1" indent="2"/>
    </xf>
    <xf numFmtId="0" fontId="2" fillId="2" borderId="0" xfId="1"/>
    <xf numFmtId="0" fontId="0" fillId="7" borderId="4" xfId="0" applyFill="1" applyBorder="1"/>
    <xf numFmtId="0" fontId="20" fillId="7" borderId="4" xfId="0" applyFont="1" applyFill="1" applyBorder="1" applyAlignment="1">
      <alignment horizontal="left"/>
    </xf>
    <xf numFmtId="0" fontId="20" fillId="8" borderId="4" xfId="0" applyFont="1" applyFill="1" applyBorder="1" applyAlignment="1">
      <alignment horizontal="left"/>
    </xf>
    <xf numFmtId="3" fontId="21" fillId="9" borderId="4" xfId="0" applyNumberFormat="1" applyFont="1" applyFill="1" applyBorder="1" applyAlignment="1">
      <alignment horizontal="right"/>
    </xf>
    <xf numFmtId="3" fontId="0" fillId="0" borderId="0" xfId="0" applyNumberFormat="1"/>
    <xf numFmtId="2" fontId="0" fillId="0" borderId="0" xfId="0" applyNumberFormat="1"/>
    <xf numFmtId="164" fontId="0" fillId="0" borderId="0" xfId="0" applyNumberFormat="1"/>
    <xf numFmtId="0" fontId="9" fillId="5" borderId="0" xfId="0" applyFont="1" applyFill="1" applyAlignment="1">
      <alignment horizontal="right" vertical="center" wrapText="1" indent="3"/>
    </xf>
    <xf numFmtId="0" fontId="9" fillId="0" borderId="2" xfId="0" applyFont="1" applyBorder="1" applyAlignment="1">
      <alignment horizontal="right" vertical="center" wrapText="1" indent="3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16" fillId="13" borderId="8" xfId="4" applyFont="1" applyFill="1" applyBorder="1" applyAlignment="1">
      <alignment horizontal="left" vertical="center" wrapText="1"/>
    </xf>
    <xf numFmtId="0" fontId="16" fillId="13" borderId="9" xfId="4" applyFont="1" applyFill="1" applyBorder="1" applyAlignment="1">
      <alignment horizontal="left" vertical="center" wrapText="1"/>
    </xf>
    <xf numFmtId="0" fontId="5" fillId="11" borderId="0" xfId="0" applyFont="1" applyFill="1" applyAlignment="1">
      <alignment horizontal="center"/>
    </xf>
    <xf numFmtId="0" fontId="13" fillId="7" borderId="4" xfId="3" applyFont="1" applyFill="1" applyBorder="1" applyAlignment="1">
      <alignment horizontal="left"/>
    </xf>
    <xf numFmtId="0" fontId="13" fillId="8" borderId="4" xfId="3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6" fillId="12" borderId="5" xfId="4" applyFont="1" applyFill="1" applyBorder="1" applyAlignment="1">
      <alignment horizontal="center" vertical="center" wrapText="1"/>
    </xf>
    <xf numFmtId="0" fontId="16" fillId="12" borderId="6" xfId="4" applyFont="1" applyFill="1" applyBorder="1" applyAlignment="1">
      <alignment horizontal="center" vertical="center" wrapText="1"/>
    </xf>
    <xf numFmtId="0" fontId="16" fillId="12" borderId="7" xfId="4" applyFont="1" applyFill="1" applyBorder="1" applyAlignment="1">
      <alignment horizontal="center" vertical="center" wrapText="1"/>
    </xf>
    <xf numFmtId="0" fontId="16" fillId="12" borderId="8" xfId="4" applyFont="1" applyFill="1" applyBorder="1" applyAlignment="1">
      <alignment horizontal="left" vertical="center" wrapText="1"/>
    </xf>
    <xf numFmtId="0" fontId="16" fillId="12" borderId="9" xfId="4" applyFont="1" applyFill="1" applyBorder="1" applyAlignment="1">
      <alignment horizontal="left" vertical="center" wrapText="1"/>
    </xf>
    <xf numFmtId="0" fontId="16" fillId="12" borderId="10" xfId="4" applyFont="1" applyFill="1" applyBorder="1" applyAlignment="1">
      <alignment horizontal="center" vertical="center" wrapText="1"/>
    </xf>
    <xf numFmtId="0" fontId="16" fillId="12" borderId="9" xfId="4" applyFont="1" applyFill="1" applyBorder="1" applyAlignment="1">
      <alignment horizontal="center" vertical="center" wrapText="1"/>
    </xf>
    <xf numFmtId="0" fontId="16" fillId="12" borderId="11" xfId="4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</cellXfs>
  <cellStyles count="6">
    <cellStyle name="Énfasis1" xfId="1" builtinId="29"/>
    <cellStyle name="Normal" xfId="0" builtinId="0"/>
    <cellStyle name="Normal 2" xfId="2" xr:uid="{7C45445F-745B-43DA-9E37-6C161A364C79}"/>
    <cellStyle name="Normal 3" xfId="4" xr:uid="{A5454176-E326-452E-9711-2878589463F7}"/>
    <cellStyle name="Normal 4" xfId="3" xr:uid="{117BC545-AF23-4C60-B6FE-6E5F6667B1C1}"/>
    <cellStyle name="Porcentaje 2" xfId="5" xr:uid="{996E1F14-1118-4790-8C97-4E910738DCC8}"/>
  </cellStyles>
  <dxfs count="0"/>
  <tableStyles count="1" defaultTableStyle="TableStyleMedium9" defaultPivotStyle="PivotStyleLight16">
    <tableStyle name="Invisible" pivot="0" table="0" count="0" xr9:uid="{155A2B4C-72BB-438B-A8C0-3E0B242ED3DE}"/>
  </tableStyles>
  <colors>
    <mruColors>
      <color rgb="FFD9D9D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7C7C-DCF2-43E2-A503-10DB26BE07E9}">
  <sheetPr>
    <pageSetUpPr fitToPage="1"/>
  </sheetPr>
  <dimension ref="A1:G27"/>
  <sheetViews>
    <sheetView tabSelected="1" zoomScale="110" zoomScaleNormal="110" workbookViewId="0">
      <selection activeCell="K15" sqref="K15"/>
    </sheetView>
  </sheetViews>
  <sheetFormatPr baseColWidth="10" defaultRowHeight="15" x14ac:dyDescent="0.25"/>
  <cols>
    <col min="1" max="1" width="16.85546875" customWidth="1"/>
    <col min="2" max="2" width="18.140625" customWidth="1"/>
    <col min="3" max="3" width="15.28515625" customWidth="1"/>
  </cols>
  <sheetData>
    <row r="1" spans="1:7" x14ac:dyDescent="0.25">
      <c r="A1" s="2" t="s">
        <v>61</v>
      </c>
      <c r="B1" s="65"/>
      <c r="C1" s="65"/>
      <c r="D1" s="65"/>
      <c r="E1" s="65"/>
      <c r="F1" s="65"/>
      <c r="G1" s="65"/>
    </row>
    <row r="2" spans="1:7" x14ac:dyDescent="0.25">
      <c r="A2" s="1"/>
      <c r="B2" s="1"/>
      <c r="C2" s="1"/>
      <c r="D2" s="1"/>
      <c r="E2" s="1"/>
      <c r="F2" s="1"/>
    </row>
    <row r="3" spans="1:7" x14ac:dyDescent="0.25">
      <c r="A3" s="75" t="s">
        <v>11</v>
      </c>
      <c r="B3" s="75"/>
      <c r="C3" s="75"/>
      <c r="D3" s="20"/>
      <c r="E3" s="20"/>
      <c r="F3" s="20"/>
      <c r="G3" s="20"/>
    </row>
    <row r="4" spans="1:7" ht="17.25" x14ac:dyDescent="0.25">
      <c r="A4" s="20" t="s">
        <v>60</v>
      </c>
      <c r="B4" s="20"/>
      <c r="C4" s="20"/>
      <c r="D4" s="20"/>
      <c r="E4" s="20"/>
      <c r="F4" s="20"/>
      <c r="G4" s="20"/>
    </row>
    <row r="5" spans="1:7" x14ac:dyDescent="0.25">
      <c r="A5" s="76" t="s">
        <v>9</v>
      </c>
      <c r="B5" s="76"/>
      <c r="C5" s="76"/>
      <c r="D5" s="20"/>
      <c r="E5" s="20"/>
      <c r="F5" s="20"/>
      <c r="G5" s="20"/>
    </row>
    <row r="6" spans="1:7" x14ac:dyDescent="0.25">
      <c r="A6" s="77"/>
      <c r="B6" s="77"/>
      <c r="C6" s="77"/>
      <c r="D6" s="1"/>
      <c r="E6" s="1"/>
      <c r="F6" s="1"/>
    </row>
    <row r="7" spans="1:7" ht="19.5" customHeight="1" x14ac:dyDescent="0.25">
      <c r="A7" s="3"/>
      <c r="B7" s="78" t="s">
        <v>18</v>
      </c>
      <c r="C7" s="78"/>
      <c r="D7" s="1"/>
      <c r="E7" s="1"/>
      <c r="F7" s="1"/>
    </row>
    <row r="8" spans="1:7" ht="18.75" customHeight="1" x14ac:dyDescent="0.25">
      <c r="A8" s="3"/>
      <c r="B8" s="79">
        <v>2023</v>
      </c>
      <c r="C8" s="79">
        <v>2024</v>
      </c>
      <c r="D8" s="1"/>
      <c r="E8" s="1"/>
      <c r="F8" s="1"/>
    </row>
    <row r="9" spans="1:7" ht="15.75" thickBot="1" x14ac:dyDescent="0.3">
      <c r="A9" s="3"/>
      <c r="B9" s="80"/>
      <c r="C9" s="80"/>
      <c r="D9" s="1"/>
      <c r="E9" s="1"/>
      <c r="F9" s="1"/>
    </row>
    <row r="10" spans="1:7" x14ac:dyDescent="0.25">
      <c r="A10" s="5" t="s">
        <v>8</v>
      </c>
      <c r="B10" s="22">
        <v>79224</v>
      </c>
      <c r="C10" s="22">
        <v>79068</v>
      </c>
      <c r="D10" s="1"/>
      <c r="E10" s="1"/>
      <c r="F10" s="1"/>
    </row>
    <row r="11" spans="1:7" x14ac:dyDescent="0.25">
      <c r="A11" s="6" t="s">
        <v>4</v>
      </c>
      <c r="B11" s="24">
        <v>62803</v>
      </c>
      <c r="C11" s="24">
        <v>62900</v>
      </c>
      <c r="D11" s="1"/>
      <c r="E11" s="1"/>
      <c r="F11" s="1"/>
    </row>
    <row r="12" spans="1:7" x14ac:dyDescent="0.25">
      <c r="A12" s="5" t="s">
        <v>5</v>
      </c>
      <c r="B12" s="26">
        <v>5354</v>
      </c>
      <c r="C12" s="26">
        <v>5543</v>
      </c>
      <c r="D12" s="1"/>
      <c r="E12" s="1"/>
      <c r="F12" s="1"/>
    </row>
    <row r="13" spans="1:7" x14ac:dyDescent="0.25">
      <c r="A13" s="6" t="s">
        <v>6</v>
      </c>
      <c r="B13" s="73">
        <v>672</v>
      </c>
      <c r="C13" s="24">
        <v>709</v>
      </c>
      <c r="D13" s="1"/>
      <c r="E13" s="1"/>
      <c r="F13" s="1"/>
    </row>
    <row r="14" spans="1:7" ht="15.75" thickBot="1" x14ac:dyDescent="0.3">
      <c r="A14" s="7" t="s">
        <v>7</v>
      </c>
      <c r="B14" s="74">
        <v>170</v>
      </c>
      <c r="C14" s="28">
        <v>178</v>
      </c>
      <c r="D14" s="1"/>
      <c r="E14" s="1"/>
      <c r="F14" s="1"/>
    </row>
    <row r="15" spans="1:7" ht="18.75" customHeight="1" x14ac:dyDescent="0.25">
      <c r="A15" s="5"/>
      <c r="B15" s="78" t="s">
        <v>17</v>
      </c>
      <c r="C15" s="78"/>
      <c r="D15" s="1"/>
      <c r="E15" s="1"/>
      <c r="F15" s="1"/>
    </row>
    <row r="16" spans="1:7" ht="18.75" customHeight="1" x14ac:dyDescent="0.25">
      <c r="A16" s="77"/>
      <c r="B16" s="79">
        <v>2023</v>
      </c>
      <c r="C16" s="79">
        <v>2024</v>
      </c>
      <c r="D16" s="1"/>
      <c r="E16" s="1"/>
      <c r="F16" s="1"/>
    </row>
    <row r="17" spans="1:6" ht="15.75" thickBot="1" x14ac:dyDescent="0.3">
      <c r="A17" s="77"/>
      <c r="B17" s="80"/>
      <c r="C17" s="80"/>
      <c r="D17" s="1"/>
      <c r="E17" s="1"/>
      <c r="F17" s="1"/>
    </row>
    <row r="18" spans="1:6" x14ac:dyDescent="0.25">
      <c r="A18" s="5" t="s">
        <v>8</v>
      </c>
      <c r="B18" s="22">
        <v>1719297</v>
      </c>
      <c r="C18" s="22">
        <v>1692479</v>
      </c>
      <c r="D18" s="1"/>
      <c r="E18" s="1"/>
      <c r="F18" s="1"/>
    </row>
    <row r="19" spans="1:6" x14ac:dyDescent="0.25">
      <c r="A19" s="6" t="s">
        <v>4</v>
      </c>
      <c r="B19" s="24">
        <v>1335393</v>
      </c>
      <c r="C19" s="24">
        <v>1403401</v>
      </c>
      <c r="D19" s="1"/>
      <c r="E19" s="1"/>
      <c r="F19" s="1"/>
    </row>
    <row r="20" spans="1:6" x14ac:dyDescent="0.25">
      <c r="A20" s="5" t="s">
        <v>5</v>
      </c>
      <c r="B20" s="26">
        <v>127718</v>
      </c>
      <c r="C20" s="26">
        <v>133269</v>
      </c>
      <c r="D20" s="1"/>
      <c r="E20" s="1"/>
      <c r="F20" s="1"/>
    </row>
    <row r="21" spans="1:6" x14ac:dyDescent="0.25">
      <c r="A21" s="6" t="s">
        <v>6</v>
      </c>
      <c r="B21" s="24">
        <v>19019</v>
      </c>
      <c r="C21" s="24">
        <v>19694</v>
      </c>
      <c r="D21" s="1"/>
      <c r="E21" s="1"/>
      <c r="F21" s="1"/>
    </row>
    <row r="22" spans="1:6" ht="15.75" thickBot="1" x14ac:dyDescent="0.3">
      <c r="A22" s="7" t="s">
        <v>7</v>
      </c>
      <c r="B22" s="28">
        <v>6153</v>
      </c>
      <c r="C22" s="28">
        <v>6433</v>
      </c>
      <c r="D22" s="1"/>
      <c r="E22" s="1"/>
      <c r="F22" s="1"/>
    </row>
    <row r="23" spans="1:6" ht="17.25" x14ac:dyDescent="0.25">
      <c r="A23" s="19" t="s">
        <v>53</v>
      </c>
      <c r="B23" s="19"/>
      <c r="C23" s="19"/>
      <c r="D23" s="1"/>
      <c r="E23" s="1"/>
      <c r="F23" s="1"/>
    </row>
    <row r="24" spans="1:6" ht="17.25" customHeight="1" x14ac:dyDescent="0.25">
      <c r="A24" s="3" t="s">
        <v>10</v>
      </c>
      <c r="B24" s="3"/>
      <c r="C24" s="3"/>
      <c r="D24" s="1"/>
      <c r="E24" s="1"/>
      <c r="F24" s="1"/>
    </row>
    <row r="25" spans="1:6" x14ac:dyDescent="0.25">
      <c r="A25" s="3" t="s">
        <v>12</v>
      </c>
      <c r="B25" s="3"/>
      <c r="C25" s="3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</sheetData>
  <mergeCells count="10">
    <mergeCell ref="A3:C3"/>
    <mergeCell ref="A5:C5"/>
    <mergeCell ref="A6:C6"/>
    <mergeCell ref="B7:C7"/>
    <mergeCell ref="A16:A17"/>
    <mergeCell ref="B16:B17"/>
    <mergeCell ref="C16:C17"/>
    <mergeCell ref="B15:C15"/>
    <mergeCell ref="B8:B9"/>
    <mergeCell ref="C8:C9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07267-A8A6-499B-A08A-9445FF1098FC}">
  <dimension ref="A4:T69"/>
  <sheetViews>
    <sheetView topLeftCell="A32" workbookViewId="0">
      <selection activeCell="J63" sqref="J63"/>
    </sheetView>
  </sheetViews>
  <sheetFormatPr baseColWidth="10" defaultRowHeight="15" x14ac:dyDescent="0.25"/>
  <cols>
    <col min="1" max="1" width="17.7109375" customWidth="1"/>
    <col min="9" max="9" width="14.85546875" bestFit="1" customWidth="1"/>
    <col min="13" max="13" width="23.140625" customWidth="1"/>
    <col min="16" max="16" width="11.42578125" customWidth="1"/>
  </cols>
  <sheetData>
    <row r="4" spans="1:16" x14ac:dyDescent="0.25">
      <c r="A4" s="75" t="s">
        <v>11</v>
      </c>
      <c r="B4" s="75"/>
      <c r="C4" s="75"/>
      <c r="D4" s="75"/>
      <c r="E4" s="75"/>
      <c r="F4" s="75"/>
      <c r="G4" s="75"/>
      <c r="H4" s="75"/>
      <c r="I4" s="75"/>
    </row>
    <row r="5" spans="1:16" ht="17.25" x14ac:dyDescent="0.25">
      <c r="A5" s="76" t="s">
        <v>14</v>
      </c>
      <c r="B5" s="76"/>
      <c r="C5" s="76"/>
      <c r="D5" s="76"/>
      <c r="E5" s="76"/>
      <c r="F5" s="76"/>
      <c r="G5" s="76"/>
      <c r="H5" s="76"/>
      <c r="I5" s="76"/>
      <c r="M5" s="85" t="s">
        <v>2</v>
      </c>
      <c r="N5" s="85"/>
      <c r="O5" s="85"/>
      <c r="P5" s="85"/>
    </row>
    <row r="6" spans="1:16" x14ac:dyDescent="0.25">
      <c r="A6" s="76" t="s">
        <v>9</v>
      </c>
      <c r="B6" s="76"/>
      <c r="C6" s="76"/>
      <c r="D6" s="76"/>
      <c r="E6" s="76"/>
      <c r="F6" s="76"/>
      <c r="G6" s="76"/>
      <c r="H6" s="76"/>
      <c r="I6" s="76"/>
    </row>
    <row r="7" spans="1:16" x14ac:dyDescent="0.25">
      <c r="A7" s="77"/>
      <c r="B7" s="77"/>
      <c r="C7" s="77"/>
      <c r="D7" s="77"/>
      <c r="E7" s="77"/>
      <c r="F7" s="77"/>
      <c r="G7" s="77"/>
      <c r="H7" s="77"/>
      <c r="I7" s="77"/>
      <c r="M7" s="30" t="s">
        <v>19</v>
      </c>
      <c r="N7" s="86" t="s">
        <v>20</v>
      </c>
      <c r="O7" s="86"/>
      <c r="P7" s="86"/>
    </row>
    <row r="8" spans="1:16" x14ac:dyDescent="0.25">
      <c r="A8" s="77"/>
      <c r="B8" s="99" t="s">
        <v>2</v>
      </c>
      <c r="C8" s="99"/>
      <c r="D8" s="99"/>
      <c r="E8" s="99"/>
      <c r="F8" s="99"/>
      <c r="G8" s="99"/>
      <c r="H8" s="99"/>
      <c r="I8" s="99"/>
      <c r="M8" s="30" t="s">
        <v>19</v>
      </c>
      <c r="N8" s="87" t="s">
        <v>21</v>
      </c>
      <c r="O8" s="87"/>
      <c r="P8" s="87"/>
    </row>
    <row r="9" spans="1:16" x14ac:dyDescent="0.25">
      <c r="A9" s="77"/>
      <c r="B9" s="79">
        <v>2008</v>
      </c>
      <c r="C9" s="79">
        <v>2020</v>
      </c>
      <c r="D9" s="79">
        <v>2021</v>
      </c>
      <c r="E9" s="79">
        <v>2022</v>
      </c>
      <c r="F9" s="82" t="s">
        <v>15</v>
      </c>
      <c r="G9" s="82"/>
      <c r="H9" s="82" t="s">
        <v>16</v>
      </c>
      <c r="I9" s="82"/>
      <c r="M9" s="30" t="s">
        <v>19</v>
      </c>
      <c r="N9" s="32" t="s">
        <v>22</v>
      </c>
      <c r="O9" s="32" t="s">
        <v>23</v>
      </c>
      <c r="P9" s="32" t="s">
        <v>24</v>
      </c>
    </row>
    <row r="10" spans="1:16" ht="15.75" thickBot="1" x14ac:dyDescent="0.3">
      <c r="A10" s="77"/>
      <c r="B10" s="80"/>
      <c r="C10" s="80"/>
      <c r="D10" s="80"/>
      <c r="E10" s="80"/>
      <c r="F10" s="4" t="s">
        <v>0</v>
      </c>
      <c r="G10" s="4" t="s">
        <v>1</v>
      </c>
      <c r="H10" s="4" t="s">
        <v>0</v>
      </c>
      <c r="I10" s="4" t="s">
        <v>1</v>
      </c>
      <c r="M10" s="31" t="s">
        <v>21</v>
      </c>
      <c r="N10" s="33">
        <v>3430663</v>
      </c>
      <c r="O10" s="33">
        <v>3366570</v>
      </c>
      <c r="P10" s="33">
        <v>3404428</v>
      </c>
    </row>
    <row r="11" spans="1:16" x14ac:dyDescent="0.25">
      <c r="A11" s="5" t="s">
        <v>8</v>
      </c>
      <c r="B11" s="12">
        <v>1754374</v>
      </c>
      <c r="C11" s="12">
        <v>1912010</v>
      </c>
      <c r="D11" s="12">
        <v>1879126</v>
      </c>
      <c r="E11" s="12">
        <v>1942319</v>
      </c>
      <c r="F11" s="8">
        <v>63193</v>
      </c>
      <c r="G11" s="21">
        <v>3.362893174805734</v>
      </c>
      <c r="H11" s="12">
        <f>E11-B11</f>
        <v>187945</v>
      </c>
      <c r="I11" s="21">
        <f>(E11*100/B11)-100</f>
        <v>10.712938062237583</v>
      </c>
      <c r="M11" s="34" t="s">
        <v>8</v>
      </c>
      <c r="N11" s="35">
        <v>1942319</v>
      </c>
      <c r="O11" s="35">
        <v>1879126</v>
      </c>
      <c r="P11" s="35">
        <v>1912010</v>
      </c>
    </row>
    <row r="12" spans="1:16" x14ac:dyDescent="0.25">
      <c r="A12" s="6" t="s">
        <v>4</v>
      </c>
      <c r="B12" s="13">
        <v>1465019</v>
      </c>
      <c r="C12" s="13">
        <v>1338650</v>
      </c>
      <c r="D12" s="13">
        <v>1345244</v>
      </c>
      <c r="E12" s="13">
        <v>1340792</v>
      </c>
      <c r="F12" s="9">
        <v>-4452</v>
      </c>
      <c r="G12" s="62">
        <v>-0.33094368010561936</v>
      </c>
      <c r="H12" s="13">
        <f t="shared" ref="H12:H15" si="0">E12-B12</f>
        <v>-124227</v>
      </c>
      <c r="I12" s="62">
        <f t="shared" ref="I12:I15" si="1">(E12*100/B12)-100</f>
        <v>-8.4795487294021399</v>
      </c>
      <c r="M12" s="31" t="s">
        <v>25</v>
      </c>
      <c r="N12" s="33">
        <v>905804</v>
      </c>
      <c r="O12" s="33">
        <v>920321</v>
      </c>
      <c r="P12" s="33">
        <v>907192</v>
      </c>
    </row>
    <row r="13" spans="1:16" x14ac:dyDescent="0.25">
      <c r="A13" s="5" t="s">
        <v>5</v>
      </c>
      <c r="B13" s="14">
        <v>172078</v>
      </c>
      <c r="C13" s="14">
        <v>127399</v>
      </c>
      <c r="D13" s="14">
        <v>117534</v>
      </c>
      <c r="E13" s="14">
        <v>122838</v>
      </c>
      <c r="F13" s="10">
        <v>5304</v>
      </c>
      <c r="G13" s="63">
        <v>4.5127367400071421</v>
      </c>
      <c r="H13" s="14">
        <f t="shared" si="0"/>
        <v>-49240</v>
      </c>
      <c r="I13" s="63">
        <f t="shared" si="1"/>
        <v>-28.614930438522066</v>
      </c>
      <c r="M13" s="31" t="s">
        <v>26</v>
      </c>
      <c r="N13" s="33">
        <v>308888</v>
      </c>
      <c r="O13" s="33">
        <v>304095</v>
      </c>
      <c r="P13" s="33">
        <v>305986</v>
      </c>
    </row>
    <row r="14" spans="1:16" x14ac:dyDescent="0.25">
      <c r="A14" s="6" t="s">
        <v>6</v>
      </c>
      <c r="B14" s="13">
        <v>24303</v>
      </c>
      <c r="C14" s="13">
        <v>20181</v>
      </c>
      <c r="D14" s="13">
        <v>18614</v>
      </c>
      <c r="E14" s="13">
        <v>18708</v>
      </c>
      <c r="F14" s="9">
        <v>94</v>
      </c>
      <c r="G14" s="62">
        <v>0.50499623938971183</v>
      </c>
      <c r="H14" s="13">
        <f t="shared" si="0"/>
        <v>-5595</v>
      </c>
      <c r="I14" s="62">
        <f t="shared" si="1"/>
        <v>-23.021849154425382</v>
      </c>
      <c r="M14" s="31" t="s">
        <v>27</v>
      </c>
      <c r="N14" s="33">
        <v>126100</v>
      </c>
      <c r="O14" s="33">
        <v>120828</v>
      </c>
      <c r="P14" s="33">
        <v>125472</v>
      </c>
    </row>
    <row r="15" spans="1:16" ht="15.75" thickBot="1" x14ac:dyDescent="0.3">
      <c r="A15" s="7" t="s">
        <v>7</v>
      </c>
      <c r="B15" s="16">
        <v>6465</v>
      </c>
      <c r="C15" s="16">
        <v>6188</v>
      </c>
      <c r="D15" s="16">
        <v>6052</v>
      </c>
      <c r="E15" s="16">
        <v>6006</v>
      </c>
      <c r="F15" s="11">
        <v>-46</v>
      </c>
      <c r="G15" s="64">
        <v>-0.76007931262392958</v>
      </c>
      <c r="H15" s="16">
        <f t="shared" si="0"/>
        <v>-459</v>
      </c>
      <c r="I15" s="64">
        <f t="shared" si="1"/>
        <v>-7.0997679814385179</v>
      </c>
      <c r="M15" s="34" t="s">
        <v>28</v>
      </c>
      <c r="N15" s="35">
        <f>SUM(N12:N14)</f>
        <v>1340792</v>
      </c>
      <c r="O15" s="35">
        <f t="shared" ref="O15:P15" si="2">SUM(O12:O14)</f>
        <v>1345244</v>
      </c>
      <c r="P15" s="35">
        <f t="shared" si="2"/>
        <v>1338650</v>
      </c>
    </row>
    <row r="16" spans="1:16" x14ac:dyDescent="0.25">
      <c r="A16" s="3"/>
      <c r="B16" s="89" t="s">
        <v>3</v>
      </c>
      <c r="C16" s="89"/>
      <c r="D16" s="89"/>
      <c r="E16" s="89"/>
      <c r="F16" s="89"/>
      <c r="G16" s="89"/>
      <c r="H16" s="89"/>
      <c r="I16" s="89"/>
      <c r="M16" s="31" t="s">
        <v>29</v>
      </c>
      <c r="N16" s="33">
        <v>78909</v>
      </c>
      <c r="O16" s="33">
        <v>75522</v>
      </c>
      <c r="P16" s="33">
        <v>81298</v>
      </c>
    </row>
    <row r="17" spans="1:20" x14ac:dyDescent="0.25">
      <c r="A17" s="3"/>
      <c r="B17" s="79">
        <v>2008</v>
      </c>
      <c r="C17" s="79">
        <v>2020</v>
      </c>
      <c r="D17" s="79">
        <v>2021</v>
      </c>
      <c r="E17" s="79">
        <v>2022</v>
      </c>
      <c r="F17" s="82" t="s">
        <v>15</v>
      </c>
      <c r="G17" s="82"/>
      <c r="H17" s="82" t="s">
        <v>16</v>
      </c>
      <c r="I17" s="82"/>
      <c r="M17" s="31" t="s">
        <v>30</v>
      </c>
      <c r="N17" s="33">
        <v>43929</v>
      </c>
      <c r="O17" s="33">
        <v>42012</v>
      </c>
      <c r="P17" s="33">
        <v>46101</v>
      </c>
    </row>
    <row r="18" spans="1:20" ht="15.75" thickBot="1" x14ac:dyDescent="0.3">
      <c r="A18" s="3"/>
      <c r="B18" s="80"/>
      <c r="C18" s="90"/>
      <c r="D18" s="80"/>
      <c r="E18" s="80"/>
      <c r="F18" s="4" t="s">
        <v>0</v>
      </c>
      <c r="G18" s="4" t="s">
        <v>1</v>
      </c>
      <c r="H18" s="4" t="s">
        <v>0</v>
      </c>
      <c r="I18" s="4" t="s">
        <v>1</v>
      </c>
      <c r="M18" s="34" t="s">
        <v>31</v>
      </c>
      <c r="N18" s="35">
        <f>SUM(N16:N17)</f>
        <v>122838</v>
      </c>
      <c r="O18" s="35">
        <f t="shared" ref="O18:P18" si="3">SUM(O16:O17)</f>
        <v>117534</v>
      </c>
      <c r="P18" s="35">
        <f t="shared" si="3"/>
        <v>127399</v>
      </c>
    </row>
    <row r="19" spans="1:20" x14ac:dyDescent="0.25">
      <c r="A19" s="5" t="s">
        <v>8</v>
      </c>
      <c r="B19" s="12">
        <v>88878</v>
      </c>
      <c r="C19" s="14">
        <v>88237</v>
      </c>
      <c r="D19" s="12">
        <v>86003</v>
      </c>
      <c r="E19" s="12">
        <v>87743</v>
      </c>
      <c r="F19" s="12">
        <v>1740</v>
      </c>
      <c r="G19" s="21">
        <v>2.0231852377242632</v>
      </c>
      <c r="H19" s="12">
        <f>E19-B19</f>
        <v>-1135</v>
      </c>
      <c r="I19" s="21">
        <f>(E19*100/B19)-100</f>
        <v>-1.2770314363509527</v>
      </c>
      <c r="M19" s="31" t="s">
        <v>32</v>
      </c>
      <c r="N19" s="33">
        <v>12337</v>
      </c>
      <c r="O19" s="33">
        <v>11959</v>
      </c>
      <c r="P19" s="33">
        <v>13275</v>
      </c>
    </row>
    <row r="20" spans="1:20" x14ac:dyDescent="0.25">
      <c r="A20" s="6" t="s">
        <v>4</v>
      </c>
      <c r="B20" s="13">
        <v>75407</v>
      </c>
      <c r="C20" s="13">
        <v>65651</v>
      </c>
      <c r="D20" s="13">
        <v>65268</v>
      </c>
      <c r="E20" s="13">
        <v>63955</v>
      </c>
      <c r="F20" s="17">
        <v>-1313</v>
      </c>
      <c r="G20" s="62">
        <v>-2.0117055831341588</v>
      </c>
      <c r="H20" s="17">
        <f t="shared" ref="H20:H23" si="4">E20-B20</f>
        <v>-11452</v>
      </c>
      <c r="I20" s="62">
        <f t="shared" ref="I20:I23" si="5">(E20*100/B20)-100</f>
        <v>-15.186918986301009</v>
      </c>
      <c r="M20" s="31" t="s">
        <v>33</v>
      </c>
      <c r="N20" s="33">
        <v>6371</v>
      </c>
      <c r="O20" s="33">
        <v>6655</v>
      </c>
      <c r="P20" s="33">
        <v>6906</v>
      </c>
    </row>
    <row r="21" spans="1:20" x14ac:dyDescent="0.25">
      <c r="A21" s="5" t="s">
        <v>5</v>
      </c>
      <c r="B21" s="14">
        <v>7849</v>
      </c>
      <c r="C21" s="14">
        <v>5437</v>
      </c>
      <c r="D21" s="14">
        <v>5038</v>
      </c>
      <c r="E21" s="14">
        <v>5226</v>
      </c>
      <c r="F21" s="18">
        <v>188</v>
      </c>
      <c r="G21" s="63">
        <v>3.7316395394997954</v>
      </c>
      <c r="H21" s="18">
        <f t="shared" si="4"/>
        <v>-2623</v>
      </c>
      <c r="I21" s="63">
        <f t="shared" si="5"/>
        <v>-33.418269843292137</v>
      </c>
      <c r="M21" s="34" t="s">
        <v>34</v>
      </c>
      <c r="N21" s="35">
        <f>SUM(N19:N20)</f>
        <v>18708</v>
      </c>
      <c r="O21" s="35">
        <f t="shared" ref="O21:P21" si="6">SUM(O19:O20)</f>
        <v>18614</v>
      </c>
      <c r="P21" s="35">
        <f t="shared" si="6"/>
        <v>20181</v>
      </c>
    </row>
    <row r="22" spans="1:20" x14ac:dyDescent="0.25">
      <c r="A22" s="6" t="s">
        <v>6</v>
      </c>
      <c r="B22" s="17">
        <v>900</v>
      </c>
      <c r="C22" s="17">
        <v>706</v>
      </c>
      <c r="D22" s="17">
        <v>663</v>
      </c>
      <c r="E22" s="17">
        <v>648</v>
      </c>
      <c r="F22" s="17">
        <v>-15</v>
      </c>
      <c r="G22" s="62">
        <v>-2.2624434389140333</v>
      </c>
      <c r="H22" s="17">
        <f t="shared" si="4"/>
        <v>-252</v>
      </c>
      <c r="I22" s="62">
        <f t="shared" si="5"/>
        <v>-28</v>
      </c>
      <c r="M22" s="31" t="s">
        <v>35</v>
      </c>
      <c r="N22" s="33">
        <v>1286</v>
      </c>
      <c r="O22" s="33">
        <v>1380</v>
      </c>
      <c r="P22" s="33">
        <v>1362</v>
      </c>
    </row>
    <row r="23" spans="1:20" ht="15.75" thickBot="1" x14ac:dyDescent="0.3">
      <c r="A23" s="7" t="s">
        <v>7</v>
      </c>
      <c r="B23" s="15">
        <v>175</v>
      </c>
      <c r="C23" s="15">
        <v>168</v>
      </c>
      <c r="D23" s="15">
        <v>159</v>
      </c>
      <c r="E23" s="15">
        <v>158</v>
      </c>
      <c r="F23" s="15">
        <v>-1</v>
      </c>
      <c r="G23" s="64">
        <v>-0.62893081761006897</v>
      </c>
      <c r="H23" s="15">
        <f t="shared" si="4"/>
        <v>-17</v>
      </c>
      <c r="I23" s="64">
        <f t="shared" si="5"/>
        <v>-9.7142857142857082</v>
      </c>
      <c r="M23" s="31" t="s">
        <v>36</v>
      </c>
      <c r="N23" s="33">
        <v>3643</v>
      </c>
      <c r="O23" s="33">
        <v>3634</v>
      </c>
      <c r="P23" s="33">
        <v>3774</v>
      </c>
    </row>
    <row r="24" spans="1:20" ht="17.25" x14ac:dyDescent="0.25">
      <c r="A24" s="88" t="s">
        <v>13</v>
      </c>
      <c r="B24" s="88"/>
      <c r="C24" s="88"/>
      <c r="D24" s="88"/>
      <c r="E24" s="88"/>
      <c r="F24" s="88"/>
      <c r="G24" s="88"/>
      <c r="H24" s="88"/>
      <c r="I24" s="88"/>
      <c r="M24" s="31" t="s">
        <v>37</v>
      </c>
      <c r="N24" s="33">
        <v>898</v>
      </c>
      <c r="O24" s="33">
        <v>867</v>
      </c>
      <c r="P24" s="33">
        <v>880</v>
      </c>
    </row>
    <row r="25" spans="1:20" x14ac:dyDescent="0.25">
      <c r="A25" s="77" t="s">
        <v>10</v>
      </c>
      <c r="B25" s="77"/>
      <c r="C25" s="77"/>
      <c r="D25" s="77"/>
      <c r="E25" s="77"/>
      <c r="F25" s="77"/>
      <c r="G25" s="77"/>
      <c r="H25" s="77"/>
      <c r="I25" s="77"/>
      <c r="M25" s="31" t="s">
        <v>38</v>
      </c>
      <c r="N25" s="33">
        <v>179</v>
      </c>
      <c r="O25" s="33">
        <v>171</v>
      </c>
      <c r="P25" s="33">
        <v>172</v>
      </c>
    </row>
    <row r="26" spans="1:20" x14ac:dyDescent="0.25">
      <c r="A26" s="77" t="s">
        <v>12</v>
      </c>
      <c r="B26" s="77"/>
      <c r="C26" s="77"/>
      <c r="D26" s="77"/>
      <c r="E26" s="77"/>
      <c r="F26" s="77"/>
      <c r="G26" s="77"/>
      <c r="H26" s="77"/>
      <c r="I26" s="77"/>
      <c r="M26" s="34" t="s">
        <v>39</v>
      </c>
      <c r="N26" s="35">
        <f>SUM(N22:N25)</f>
        <v>6006</v>
      </c>
      <c r="O26" s="35">
        <f t="shared" ref="O26:P26" si="7">SUM(O22:O25)</f>
        <v>6052</v>
      </c>
      <c r="P26" s="35">
        <f t="shared" si="7"/>
        <v>6188</v>
      </c>
    </row>
    <row r="29" spans="1:20" x14ac:dyDescent="0.25">
      <c r="M29" s="85" t="s">
        <v>3</v>
      </c>
      <c r="N29" s="85"/>
      <c r="O29" s="85"/>
      <c r="P29" s="85"/>
    </row>
    <row r="30" spans="1:20" ht="15.75" thickBot="1" x14ac:dyDescent="0.3">
      <c r="A30" s="3"/>
      <c r="B30" s="78" t="s">
        <v>18</v>
      </c>
      <c r="C30" s="78"/>
      <c r="D30" s="78"/>
      <c r="E30" s="78"/>
    </row>
    <row r="31" spans="1:20" ht="32.25" customHeight="1" thickTop="1" x14ac:dyDescent="0.25">
      <c r="A31" s="3"/>
      <c r="B31" s="79">
        <v>2022</v>
      </c>
      <c r="C31" s="79">
        <v>2023</v>
      </c>
      <c r="D31" s="82" t="s">
        <v>52</v>
      </c>
      <c r="E31" s="82"/>
      <c r="M31" s="91" t="s">
        <v>40</v>
      </c>
      <c r="N31" s="92"/>
      <c r="O31" s="92"/>
      <c r="P31" s="92"/>
      <c r="Q31" s="92"/>
      <c r="R31" s="92"/>
      <c r="S31" s="92"/>
      <c r="T31" s="93"/>
    </row>
    <row r="32" spans="1:20" ht="15.75" thickBot="1" x14ac:dyDescent="0.3">
      <c r="A32" s="3"/>
      <c r="B32" s="90"/>
      <c r="C32" s="80"/>
      <c r="D32" s="4" t="s">
        <v>0</v>
      </c>
      <c r="E32" s="4" t="s">
        <v>1</v>
      </c>
      <c r="M32" s="94" t="s">
        <v>41</v>
      </c>
      <c r="N32" s="95"/>
      <c r="O32" s="96" t="s">
        <v>42</v>
      </c>
      <c r="P32" s="97"/>
      <c r="Q32" s="96" t="s">
        <v>43</v>
      </c>
      <c r="R32" s="97"/>
      <c r="S32" s="96" t="s">
        <v>44</v>
      </c>
      <c r="T32" s="98"/>
    </row>
    <row r="33" spans="1:20" x14ac:dyDescent="0.25">
      <c r="A33" s="5" t="s">
        <v>8</v>
      </c>
      <c r="B33" s="14">
        <v>87743</v>
      </c>
      <c r="C33" s="12">
        <v>79224</v>
      </c>
      <c r="D33" s="22">
        <f>C33-B33</f>
        <v>-8519</v>
      </c>
      <c r="E33" s="23">
        <f>(C33*100/B33)-100</f>
        <v>-9.7090366183057313</v>
      </c>
      <c r="M33" s="83" t="s">
        <v>8</v>
      </c>
      <c r="N33" s="84"/>
      <c r="O33" s="36">
        <v>88237</v>
      </c>
      <c r="P33" s="37">
        <v>0.55079619722969553</v>
      </c>
      <c r="Q33" s="36">
        <v>86003</v>
      </c>
      <c r="R33" s="37">
        <v>0.54733311695337017</v>
      </c>
      <c r="S33" s="36">
        <v>87743</v>
      </c>
      <c r="T33" s="38">
        <v>0.55628605845432066</v>
      </c>
    </row>
    <row r="34" spans="1:20" x14ac:dyDescent="0.25">
      <c r="A34" s="6" t="s">
        <v>4</v>
      </c>
      <c r="B34" s="13">
        <v>63955</v>
      </c>
      <c r="C34" s="13">
        <v>62803</v>
      </c>
      <c r="D34" s="24">
        <f t="shared" ref="D34:D37" si="8">C34-B34</f>
        <v>-1152</v>
      </c>
      <c r="E34" s="25">
        <f t="shared" ref="E34:E37" si="9">(C34*100/B34)-100</f>
        <v>-1.8012665155187193</v>
      </c>
      <c r="M34" s="39" t="s">
        <v>45</v>
      </c>
      <c r="N34" s="40" t="s">
        <v>46</v>
      </c>
      <c r="O34" s="41">
        <v>65651</v>
      </c>
      <c r="P34" s="42">
        <v>0.40980904999406986</v>
      </c>
      <c r="Q34" s="41">
        <v>65268</v>
      </c>
      <c r="R34" s="42">
        <v>0.41537315997479812</v>
      </c>
      <c r="S34" s="41">
        <v>63955</v>
      </c>
      <c r="T34" s="43">
        <v>0.40547137513472392</v>
      </c>
    </row>
    <row r="35" spans="1:20" x14ac:dyDescent="0.25">
      <c r="A35" s="5" t="s">
        <v>5</v>
      </c>
      <c r="B35" s="14">
        <v>5226</v>
      </c>
      <c r="C35" s="14">
        <v>5354</v>
      </c>
      <c r="D35" s="26">
        <f t="shared" si="8"/>
        <v>128</v>
      </c>
      <c r="E35" s="27">
        <f t="shared" si="9"/>
        <v>2.4492920015308073</v>
      </c>
      <c r="M35" s="44" t="s">
        <v>47</v>
      </c>
      <c r="N35" s="45" t="s">
        <v>48</v>
      </c>
      <c r="O35" s="46">
        <v>5437</v>
      </c>
      <c r="P35" s="47">
        <v>3.3939038321088147E-2</v>
      </c>
      <c r="Q35" s="46">
        <v>5038</v>
      </c>
      <c r="R35" s="47">
        <v>3.2062419255271077E-2</v>
      </c>
      <c r="S35" s="46">
        <v>5226</v>
      </c>
      <c r="T35" s="48">
        <v>3.3132568312939835E-2</v>
      </c>
    </row>
    <row r="36" spans="1:20" x14ac:dyDescent="0.25">
      <c r="A36" s="6" t="s">
        <v>6</v>
      </c>
      <c r="B36" s="17">
        <v>648</v>
      </c>
      <c r="C36" s="17">
        <v>672</v>
      </c>
      <c r="D36" s="24">
        <f t="shared" si="8"/>
        <v>24</v>
      </c>
      <c r="E36" s="25">
        <f t="shared" si="9"/>
        <v>3.7037037037037095</v>
      </c>
      <c r="M36" s="44" t="s">
        <v>6</v>
      </c>
      <c r="N36" s="45" t="s">
        <v>49</v>
      </c>
      <c r="O36" s="49">
        <v>706</v>
      </c>
      <c r="P36" s="47">
        <v>4.4070187704043093E-3</v>
      </c>
      <c r="Q36" s="49">
        <v>663</v>
      </c>
      <c r="R36" s="47">
        <v>4.2194092827004216E-3</v>
      </c>
      <c r="S36" s="46">
        <v>648</v>
      </c>
      <c r="T36" s="50">
        <v>4.1082863120522409E-3</v>
      </c>
    </row>
    <row r="37" spans="1:20" ht="15.75" thickBot="1" x14ac:dyDescent="0.3">
      <c r="A37" s="7" t="s">
        <v>7</v>
      </c>
      <c r="B37" s="15">
        <v>158</v>
      </c>
      <c r="C37" s="15">
        <v>170</v>
      </c>
      <c r="D37" s="28">
        <f t="shared" si="8"/>
        <v>12</v>
      </c>
      <c r="E37" s="29">
        <f t="shared" si="9"/>
        <v>7.5949367088607573</v>
      </c>
      <c r="M37" s="51" t="s">
        <v>7</v>
      </c>
      <c r="N37" s="52" t="s">
        <v>50</v>
      </c>
      <c r="O37" s="53">
        <v>168</v>
      </c>
      <c r="P37" s="54">
        <v>1.0486956847421021E-3</v>
      </c>
      <c r="Q37" s="53">
        <v>159</v>
      </c>
      <c r="R37" s="54">
        <v>1.0118945338602821E-3</v>
      </c>
      <c r="S37" s="55">
        <v>158</v>
      </c>
      <c r="T37" s="56">
        <v>1.0017117859633551E-3</v>
      </c>
    </row>
    <row r="38" spans="1:20" ht="15.75" thickBot="1" x14ac:dyDescent="0.3">
      <c r="A38" s="5"/>
      <c r="B38" s="78" t="s">
        <v>17</v>
      </c>
      <c r="C38" s="78"/>
      <c r="D38" s="78"/>
      <c r="E38" s="78"/>
      <c r="M38" s="57" t="s">
        <v>51</v>
      </c>
      <c r="N38" s="58"/>
      <c r="O38" s="59">
        <v>160199</v>
      </c>
      <c r="P38" s="60">
        <v>1</v>
      </c>
      <c r="Q38" s="59">
        <v>157131</v>
      </c>
      <c r="R38" s="60">
        <v>1</v>
      </c>
      <c r="S38" s="59">
        <v>157730</v>
      </c>
      <c r="T38" s="61">
        <v>1</v>
      </c>
    </row>
    <row r="39" spans="1:20" ht="15.75" thickTop="1" x14ac:dyDescent="0.25">
      <c r="A39" s="77"/>
      <c r="B39" s="79">
        <v>2022</v>
      </c>
      <c r="C39" s="79">
        <v>2023</v>
      </c>
      <c r="D39" s="82" t="s">
        <v>52</v>
      </c>
      <c r="E39" s="82"/>
    </row>
    <row r="40" spans="1:20" ht="15.75" thickBot="1" x14ac:dyDescent="0.3">
      <c r="A40" s="77"/>
      <c r="B40" s="80"/>
      <c r="C40" s="80"/>
      <c r="D40" s="4" t="s">
        <v>0</v>
      </c>
      <c r="E40" s="4" t="s">
        <v>1</v>
      </c>
    </row>
    <row r="41" spans="1:20" x14ac:dyDescent="0.25">
      <c r="A41" s="5" t="s">
        <v>8</v>
      </c>
      <c r="B41" s="12">
        <v>1942319</v>
      </c>
      <c r="C41" s="12">
        <v>1719297</v>
      </c>
      <c r="D41" s="22">
        <f>C41-B41</f>
        <v>-223022</v>
      </c>
      <c r="E41" s="23">
        <f>(C41*100/B41)-100</f>
        <v>-11.48225394489782</v>
      </c>
    </row>
    <row r="42" spans="1:20" x14ac:dyDescent="0.25">
      <c r="A42" s="6" t="s">
        <v>4</v>
      </c>
      <c r="B42" s="13">
        <v>1340792</v>
      </c>
      <c r="C42" s="13">
        <v>1335393</v>
      </c>
      <c r="D42" s="24">
        <f t="shared" ref="D42:D45" si="10">C42-B42</f>
        <v>-5399</v>
      </c>
      <c r="E42" s="25">
        <f t="shared" ref="E42:E45" si="11">(C42*100/B42)-100</f>
        <v>-0.40267245031294863</v>
      </c>
      <c r="M42" s="66" t="s">
        <v>19</v>
      </c>
      <c r="N42" s="67" t="s">
        <v>54</v>
      </c>
      <c r="O42" s="67" t="s">
        <v>55</v>
      </c>
    </row>
    <row r="43" spans="1:20" x14ac:dyDescent="0.25">
      <c r="A43" s="5" t="s">
        <v>5</v>
      </c>
      <c r="B43" s="14">
        <v>122838</v>
      </c>
      <c r="C43" s="14">
        <v>127718</v>
      </c>
      <c r="D43" s="26">
        <f t="shared" si="10"/>
        <v>4880</v>
      </c>
      <c r="E43" s="27">
        <f t="shared" si="11"/>
        <v>3.9727120272228404</v>
      </c>
      <c r="M43" s="66" t="s">
        <v>19</v>
      </c>
      <c r="N43" s="68" t="s">
        <v>20</v>
      </c>
      <c r="O43" s="68" t="s">
        <v>20</v>
      </c>
    </row>
    <row r="44" spans="1:20" x14ac:dyDescent="0.25">
      <c r="A44" s="6" t="s">
        <v>6</v>
      </c>
      <c r="B44" s="13">
        <v>18708</v>
      </c>
      <c r="C44" s="13">
        <v>19019</v>
      </c>
      <c r="D44" s="24">
        <f t="shared" si="10"/>
        <v>311</v>
      </c>
      <c r="E44" s="25">
        <f t="shared" si="11"/>
        <v>1.6623904212101763</v>
      </c>
      <c r="M44" s="81" t="s">
        <v>21</v>
      </c>
      <c r="N44" s="81"/>
      <c r="O44" s="81"/>
    </row>
    <row r="45" spans="1:20" ht="15.75" thickBot="1" x14ac:dyDescent="0.3">
      <c r="A45" s="7" t="s">
        <v>7</v>
      </c>
      <c r="B45" s="16">
        <v>6006</v>
      </c>
      <c r="C45" s="16">
        <v>6153</v>
      </c>
      <c r="D45" s="28">
        <f t="shared" si="10"/>
        <v>147</v>
      </c>
      <c r="E45" s="29">
        <f t="shared" si="11"/>
        <v>2.4475524475524537</v>
      </c>
      <c r="M45" s="68" t="s">
        <v>56</v>
      </c>
      <c r="N45" s="69">
        <v>3255276</v>
      </c>
      <c r="O45" s="69">
        <v>148398</v>
      </c>
    </row>
    <row r="46" spans="1:20" x14ac:dyDescent="0.25">
      <c r="M46" s="81" t="s">
        <v>8</v>
      </c>
      <c r="N46" s="81"/>
      <c r="O46" s="81"/>
    </row>
    <row r="47" spans="1:20" x14ac:dyDescent="0.25">
      <c r="M47" s="68" t="s">
        <v>56</v>
      </c>
      <c r="N47" s="69">
        <v>1692479</v>
      </c>
      <c r="O47" s="69">
        <v>79068</v>
      </c>
    </row>
    <row r="48" spans="1:20" x14ac:dyDescent="0.25">
      <c r="A48" s="3"/>
      <c r="B48" s="78" t="s">
        <v>18</v>
      </c>
      <c r="C48" s="78"/>
      <c r="D48" s="78"/>
      <c r="E48" s="78"/>
      <c r="M48" s="81" t="s">
        <v>25</v>
      </c>
      <c r="N48" s="81"/>
      <c r="O48" s="81"/>
    </row>
    <row r="49" spans="1:15" x14ac:dyDescent="0.25">
      <c r="A49" s="3"/>
      <c r="B49" s="79">
        <v>2023</v>
      </c>
      <c r="C49" s="79">
        <v>2024</v>
      </c>
      <c r="D49" s="82" t="s">
        <v>52</v>
      </c>
      <c r="E49" s="82"/>
      <c r="M49" s="68" t="s">
        <v>56</v>
      </c>
      <c r="N49" s="69">
        <v>955079</v>
      </c>
      <c r="O49" s="69">
        <v>42872</v>
      </c>
    </row>
    <row r="50" spans="1:15" ht="15.75" thickBot="1" x14ac:dyDescent="0.3">
      <c r="A50" s="3"/>
      <c r="B50" s="80"/>
      <c r="C50" s="80"/>
      <c r="D50" s="4" t="s">
        <v>0</v>
      </c>
      <c r="E50" s="4" t="s">
        <v>1</v>
      </c>
      <c r="M50" s="81" t="s">
        <v>57</v>
      </c>
      <c r="N50" s="81"/>
      <c r="O50" s="81"/>
    </row>
    <row r="51" spans="1:15" x14ac:dyDescent="0.25">
      <c r="A51" s="5" t="s">
        <v>8</v>
      </c>
      <c r="B51" s="12">
        <v>79224</v>
      </c>
      <c r="C51" s="12">
        <f>O47</f>
        <v>79068</v>
      </c>
      <c r="D51" s="22">
        <f>C51-B51</f>
        <v>-156</v>
      </c>
      <c r="E51" s="23">
        <f>(C51*100/B51)-100</f>
        <v>-0.19691002726446527</v>
      </c>
      <c r="H51" s="72">
        <f>C51*100/G56</f>
        <v>53.28104152347067</v>
      </c>
      <c r="M51" s="68" t="s">
        <v>56</v>
      </c>
      <c r="N51" s="69">
        <v>316419</v>
      </c>
      <c r="O51" s="69">
        <v>14319</v>
      </c>
    </row>
    <row r="52" spans="1:15" x14ac:dyDescent="0.25">
      <c r="A52" s="6" t="s">
        <v>4</v>
      </c>
      <c r="B52" s="13">
        <v>62803</v>
      </c>
      <c r="C52" s="13">
        <f>O49+O51+O53</f>
        <v>62900</v>
      </c>
      <c r="D52" s="24">
        <f t="shared" ref="D52:D55" si="12">C52-B52</f>
        <v>97</v>
      </c>
      <c r="E52" s="25">
        <f t="shared" ref="E52:E55" si="13">(C52*100/B52)-100</f>
        <v>0.15445122048309656</v>
      </c>
      <c r="H52" s="72">
        <f>C52*100/G56</f>
        <v>42.386015984042913</v>
      </c>
      <c r="M52" s="81" t="s">
        <v>58</v>
      </c>
      <c r="N52" s="81"/>
      <c r="O52" s="81"/>
    </row>
    <row r="53" spans="1:15" x14ac:dyDescent="0.25">
      <c r="A53" s="5" t="s">
        <v>5</v>
      </c>
      <c r="B53" s="14">
        <v>5354</v>
      </c>
      <c r="C53" s="14">
        <f>O55+O57</f>
        <v>5543</v>
      </c>
      <c r="D53" s="26">
        <f t="shared" si="12"/>
        <v>189</v>
      </c>
      <c r="E53" s="27">
        <f t="shared" si="13"/>
        <v>3.5300709749719772</v>
      </c>
      <c r="G53" s="70">
        <f>C51+C52+C53</f>
        <v>147511</v>
      </c>
      <c r="H53" s="72">
        <f>G53*100/G56</f>
        <v>99.402283049636793</v>
      </c>
      <c r="M53" s="68" t="s">
        <v>56</v>
      </c>
      <c r="N53" s="69">
        <v>131903</v>
      </c>
      <c r="O53" s="69">
        <v>5709</v>
      </c>
    </row>
    <row r="54" spans="1:15" x14ac:dyDescent="0.25">
      <c r="A54" s="6" t="s">
        <v>6</v>
      </c>
      <c r="B54" s="17">
        <v>672</v>
      </c>
      <c r="C54" s="13">
        <f>O59+O61</f>
        <v>709</v>
      </c>
      <c r="D54" s="24">
        <f t="shared" si="12"/>
        <v>37</v>
      </c>
      <c r="E54" s="25">
        <f t="shared" si="13"/>
        <v>5.5059523809523796</v>
      </c>
      <c r="H54" s="71">
        <f>C54*100/G$56</f>
        <v>0.47776924217307509</v>
      </c>
      <c r="M54" s="81" t="s">
        <v>29</v>
      </c>
      <c r="N54" s="81"/>
      <c r="O54" s="81"/>
    </row>
    <row r="55" spans="1:15" ht="15.75" thickBot="1" x14ac:dyDescent="0.3">
      <c r="A55" s="7" t="s">
        <v>7</v>
      </c>
      <c r="B55" s="15">
        <v>170</v>
      </c>
      <c r="C55" s="16">
        <f>O63+O65+O67+O69</f>
        <v>178</v>
      </c>
      <c r="D55" s="28">
        <f t="shared" si="12"/>
        <v>8</v>
      </c>
      <c r="E55" s="29">
        <f t="shared" si="13"/>
        <v>4.705882352941174</v>
      </c>
      <c r="H55" s="71">
        <f>C55*100/G$56</f>
        <v>0.11994770819013734</v>
      </c>
      <c r="I55" s="71">
        <f>H54+H55</f>
        <v>0.59771695036321248</v>
      </c>
      <c r="J55" s="70">
        <f>C54+C55</f>
        <v>887</v>
      </c>
      <c r="M55" s="68" t="s">
        <v>56</v>
      </c>
      <c r="N55" s="69">
        <v>84907</v>
      </c>
      <c r="O55" s="69">
        <v>3531</v>
      </c>
    </row>
    <row r="56" spans="1:15" x14ac:dyDescent="0.25">
      <c r="A56" s="5"/>
      <c r="B56" s="78" t="s">
        <v>17</v>
      </c>
      <c r="C56" s="78"/>
      <c r="D56" s="78"/>
      <c r="E56" s="78"/>
      <c r="G56" s="70">
        <f>C51+C52+C53+C54+C55</f>
        <v>148398</v>
      </c>
      <c r="M56" s="81" t="s">
        <v>59</v>
      </c>
      <c r="N56" s="81"/>
      <c r="O56" s="81"/>
    </row>
    <row r="57" spans="1:15" x14ac:dyDescent="0.25">
      <c r="A57" s="77"/>
      <c r="B57" s="79">
        <v>2023</v>
      </c>
      <c r="C57" s="79">
        <v>2024</v>
      </c>
      <c r="D57" s="82" t="s">
        <v>52</v>
      </c>
      <c r="E57" s="82"/>
      <c r="M57" s="68" t="s">
        <v>56</v>
      </c>
      <c r="N57" s="69">
        <v>48362</v>
      </c>
      <c r="O57" s="69">
        <v>2012</v>
      </c>
    </row>
    <row r="58" spans="1:15" ht="15.75" thickBot="1" x14ac:dyDescent="0.3">
      <c r="A58" s="77"/>
      <c r="B58" s="80"/>
      <c r="C58" s="80"/>
      <c r="D58" s="4" t="s">
        <v>0</v>
      </c>
      <c r="E58" s="4" t="s">
        <v>1</v>
      </c>
      <c r="M58" s="81" t="s">
        <v>32</v>
      </c>
      <c r="N58" s="81"/>
      <c r="O58" s="81"/>
    </row>
    <row r="59" spans="1:15" x14ac:dyDescent="0.25">
      <c r="A59" s="5" t="s">
        <v>8</v>
      </c>
      <c r="B59" s="12">
        <v>1719297</v>
      </c>
      <c r="C59" s="12">
        <f>N47</f>
        <v>1692479</v>
      </c>
      <c r="D59" s="22">
        <f>C59-B59</f>
        <v>-26818</v>
      </c>
      <c r="E59" s="23">
        <f>(C59*100/B59)-100</f>
        <v>-1.559823579055859</v>
      </c>
      <c r="H59" s="72">
        <f>C59*100/G64</f>
        <v>51.99187411451441</v>
      </c>
      <c r="M59" s="68" t="s">
        <v>56</v>
      </c>
      <c r="N59" s="69">
        <v>13079</v>
      </c>
      <c r="O59" s="69">
        <v>493</v>
      </c>
    </row>
    <row r="60" spans="1:15" x14ac:dyDescent="0.25">
      <c r="A60" s="6" t="s">
        <v>4</v>
      </c>
      <c r="B60" s="13">
        <v>1335393</v>
      </c>
      <c r="C60" s="13">
        <f>N49+N51+N53</f>
        <v>1403401</v>
      </c>
      <c r="D60" s="24">
        <f t="shared" ref="D60:D63" si="14">C60-B60</f>
        <v>68008</v>
      </c>
      <c r="E60" s="25">
        <f t="shared" ref="E60:E63" si="15">(C60*100/B60)-100</f>
        <v>5.09273300069718</v>
      </c>
      <c r="H60" s="72">
        <f>C60*100/G64</f>
        <v>43.111582550911194</v>
      </c>
      <c r="M60" s="81" t="s">
        <v>33</v>
      </c>
      <c r="N60" s="81"/>
      <c r="O60" s="81"/>
    </row>
    <row r="61" spans="1:15" x14ac:dyDescent="0.25">
      <c r="A61" s="5" t="s">
        <v>5</v>
      </c>
      <c r="B61" s="14">
        <v>127718</v>
      </c>
      <c r="C61" s="14">
        <f>N55+N57</f>
        <v>133269</v>
      </c>
      <c r="D61" s="26">
        <f t="shared" si="14"/>
        <v>5551</v>
      </c>
      <c r="E61" s="27">
        <f t="shared" si="15"/>
        <v>4.3462941793639089</v>
      </c>
      <c r="G61" s="70">
        <f>C59+C60+C61</f>
        <v>3229149</v>
      </c>
      <c r="H61" s="72">
        <f>G61*100/G64</f>
        <v>99.197395243905589</v>
      </c>
      <c r="M61" s="68" t="s">
        <v>56</v>
      </c>
      <c r="N61" s="69">
        <v>6615</v>
      </c>
      <c r="O61" s="69">
        <v>216</v>
      </c>
    </row>
    <row r="62" spans="1:15" x14ac:dyDescent="0.25">
      <c r="A62" s="6" t="s">
        <v>6</v>
      </c>
      <c r="B62" s="13">
        <v>19019</v>
      </c>
      <c r="C62" s="13">
        <f>N59+N61</f>
        <v>19694</v>
      </c>
      <c r="D62" s="24">
        <f t="shared" si="14"/>
        <v>675</v>
      </c>
      <c r="E62" s="25">
        <f t="shared" si="15"/>
        <v>3.5490824964509216</v>
      </c>
      <c r="H62" s="71">
        <f>C62*100/G$64</f>
        <v>0.60498710401207145</v>
      </c>
      <c r="M62" s="81" t="s">
        <v>35</v>
      </c>
      <c r="N62" s="81"/>
      <c r="O62" s="81"/>
    </row>
    <row r="63" spans="1:15" ht="15.75" thickBot="1" x14ac:dyDescent="0.3">
      <c r="A63" s="7" t="s">
        <v>7</v>
      </c>
      <c r="B63" s="16">
        <v>6153</v>
      </c>
      <c r="C63" s="16">
        <f>N63+N65+N67+N69</f>
        <v>6433</v>
      </c>
      <c r="D63" s="28">
        <f t="shared" si="14"/>
        <v>280</v>
      </c>
      <c r="E63" s="29">
        <f t="shared" si="15"/>
        <v>4.5506257110352664</v>
      </c>
      <c r="H63" s="71">
        <f>C63*100/G$64</f>
        <v>0.19761765208234264</v>
      </c>
      <c r="I63" s="71">
        <f>H62+H63</f>
        <v>0.80260475609441406</v>
      </c>
      <c r="J63" s="70">
        <f>C62+C63</f>
        <v>26127</v>
      </c>
      <c r="M63" s="68" t="s">
        <v>56</v>
      </c>
      <c r="N63" s="69">
        <v>1367</v>
      </c>
      <c r="O63" s="69">
        <v>33</v>
      </c>
    </row>
    <row r="64" spans="1:15" x14ac:dyDescent="0.25">
      <c r="G64" s="70">
        <f>C59+C60+C61+C62+C63</f>
        <v>3255276</v>
      </c>
      <c r="M64" s="81" t="s">
        <v>36</v>
      </c>
      <c r="N64" s="81"/>
      <c r="O64" s="81"/>
    </row>
    <row r="65" spans="1:15" ht="15.75" thickBot="1" x14ac:dyDescent="0.3">
      <c r="M65" s="68" t="s">
        <v>56</v>
      </c>
      <c r="N65" s="69">
        <v>3856</v>
      </c>
      <c r="O65" s="69">
        <v>108</v>
      </c>
    </row>
    <row r="66" spans="1:15" ht="17.25" x14ac:dyDescent="0.25">
      <c r="A66" s="19" t="s">
        <v>13</v>
      </c>
      <c r="M66" s="81" t="s">
        <v>37</v>
      </c>
      <c r="N66" s="81"/>
      <c r="O66" s="81"/>
    </row>
    <row r="67" spans="1:15" x14ac:dyDescent="0.25">
      <c r="A67" s="3" t="s">
        <v>10</v>
      </c>
      <c r="M67" s="68" t="s">
        <v>56</v>
      </c>
      <c r="N67" s="69">
        <v>1012</v>
      </c>
      <c r="O67" s="69">
        <v>32</v>
      </c>
    </row>
    <row r="68" spans="1:15" x14ac:dyDescent="0.25">
      <c r="M68" s="81" t="s">
        <v>38</v>
      </c>
      <c r="N68" s="81"/>
      <c r="O68" s="81"/>
    </row>
    <row r="69" spans="1:15" x14ac:dyDescent="0.25">
      <c r="M69" s="68" t="s">
        <v>56</v>
      </c>
      <c r="N69" s="69">
        <v>198</v>
      </c>
      <c r="O69" s="69">
        <v>5</v>
      </c>
    </row>
  </sheetData>
  <mergeCells count="63">
    <mergeCell ref="A39:A40"/>
    <mergeCell ref="B39:B40"/>
    <mergeCell ref="C39:C40"/>
    <mergeCell ref="D39:E39"/>
    <mergeCell ref="B30:E30"/>
    <mergeCell ref="B31:B32"/>
    <mergeCell ref="C31:C32"/>
    <mergeCell ref="D31:E31"/>
    <mergeCell ref="B38:E38"/>
    <mergeCell ref="E17:E18"/>
    <mergeCell ref="A4:I4"/>
    <mergeCell ref="A5:I5"/>
    <mergeCell ref="A6:I6"/>
    <mergeCell ref="A7:I7"/>
    <mergeCell ref="A8:A10"/>
    <mergeCell ref="B8:I8"/>
    <mergeCell ref="B9:B10"/>
    <mergeCell ref="C9:C10"/>
    <mergeCell ref="D9:D10"/>
    <mergeCell ref="F9:G9"/>
    <mergeCell ref="M5:P5"/>
    <mergeCell ref="M31:T31"/>
    <mergeCell ref="M32:N32"/>
    <mergeCell ref="O32:P32"/>
    <mergeCell ref="Q32:R32"/>
    <mergeCell ref="S32:T32"/>
    <mergeCell ref="B56:E56"/>
    <mergeCell ref="M33:N33"/>
    <mergeCell ref="M29:P29"/>
    <mergeCell ref="N7:P7"/>
    <mergeCell ref="N8:P8"/>
    <mergeCell ref="A24:I24"/>
    <mergeCell ref="A25:I25"/>
    <mergeCell ref="A26:I26"/>
    <mergeCell ref="H9:I9"/>
    <mergeCell ref="B16:I16"/>
    <mergeCell ref="B17:B18"/>
    <mergeCell ref="C17:C18"/>
    <mergeCell ref="D17:D18"/>
    <mergeCell ref="F17:G17"/>
    <mergeCell ref="H17:I17"/>
    <mergeCell ref="E9:E10"/>
    <mergeCell ref="A57:A58"/>
    <mergeCell ref="B57:B58"/>
    <mergeCell ref="C57:C58"/>
    <mergeCell ref="D57:E57"/>
    <mergeCell ref="M44:O44"/>
    <mergeCell ref="M46:O46"/>
    <mergeCell ref="M48:O48"/>
    <mergeCell ref="M50:O50"/>
    <mergeCell ref="M52:O52"/>
    <mergeCell ref="M54:O54"/>
    <mergeCell ref="M56:O56"/>
    <mergeCell ref="M58:O58"/>
    <mergeCell ref="B48:E48"/>
    <mergeCell ref="B49:B50"/>
    <mergeCell ref="C49:C50"/>
    <mergeCell ref="D49:E49"/>
    <mergeCell ref="M60:O60"/>
    <mergeCell ref="M62:O62"/>
    <mergeCell ref="M64:O64"/>
    <mergeCell ref="M66:O66"/>
    <mergeCell ref="M68:O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1.9.1-4</vt:lpstr>
      <vt:lpstr>Histórico</vt:lpstr>
      <vt:lpstr>'1.9.1-4'!Área_de_impresión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2016-04-21T07:48:33Z</cp:lastPrinted>
  <dcterms:created xsi:type="dcterms:W3CDTF">2014-06-13T10:22:01Z</dcterms:created>
  <dcterms:modified xsi:type="dcterms:W3CDTF">2025-04-30T08:19:13Z</dcterms:modified>
</cp:coreProperties>
</file>